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ui\Documents\TRENING OG METODIKK\TRK\"/>
    </mc:Choice>
  </mc:AlternateContent>
  <xr:revisionPtr revIDLastSave="0" documentId="13_ncr:1_{2D115362-5FD3-4389-8187-A5E5F8F7B3D7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ONSDAGSSERIE 2020 SEP-DES" sheetId="44" r:id="rId1"/>
    <sheet name="WHISKY CUP 2020 SEP-DES" sheetId="45" r:id="rId2"/>
    <sheet name="ONSDAGSSERIE 2019 aug-des" sheetId="47" r:id="rId3"/>
    <sheet name="WHISKY CUP 2019 aug-sep" sheetId="49" r:id="rId4"/>
    <sheet name="Poengtabell" sheetId="46" r:id="rId5"/>
    <sheet name="ONSDAGSSERIE 2018 SEP-DES" sheetId="43" r:id="rId6"/>
    <sheet name="Ark2" sheetId="48" r:id="rId7"/>
    <sheet name="WHISKY CUP 2018 SEP-DES" sheetId="42" r:id="rId8"/>
    <sheet name="ONSDAGSSERIE 2018 JAN-JUN" sheetId="40" r:id="rId9"/>
    <sheet name="WHISKY CUP 2018 JAN-JUN" sheetId="41" r:id="rId10"/>
    <sheet name="ONSDAGSSERIE 2017 AUG-DES" sheetId="38" r:id="rId11"/>
    <sheet name="WHISKI CUP 2017 AUG-SEP" sheetId="39" r:id="rId12"/>
    <sheet name="ONSDAGSSERIE 2017 JAN-JUNI" sheetId="37" r:id="rId13"/>
    <sheet name="WHISKY CUP 2017 JAN-JUNI" sheetId="36" r:id="rId14"/>
    <sheet name="ONSDAGSSERIE 2016 SEP-DES" sheetId="34" r:id="rId15"/>
    <sheet name="WHISKY CUP 2016 SEP-DES" sheetId="35" r:id="rId16"/>
    <sheet name="ONSDAGGSSERIE 2016 JAN-JUNI" sheetId="33" r:id="rId17"/>
    <sheet name="WHISKY CUP 2016 JAN-JUNI" sheetId="32" r:id="rId18"/>
    <sheet name="ONSDAGSSERIE 2015 AUG-DES" sheetId="30" r:id="rId19"/>
    <sheet name="WHISKY CUP 2015 AUG-DES" sheetId="31" r:id="rId20"/>
    <sheet name="ONSDAGSSERIE 2015 JAN-JUNI" sheetId="29" r:id="rId21"/>
    <sheet name="WHISKY CUP 2015 JAN-JUNI" sheetId="27" r:id="rId22"/>
    <sheet name="ONSDAGSSERIE 2014 AUG_DES" sheetId="25" r:id="rId23"/>
    <sheet name="WHISKY CUP 2014 AUG-DES" sheetId="24" r:id="rId24"/>
    <sheet name="ONSDAGSSERIE 2014 JAN-JUNI" sheetId="23" r:id="rId25"/>
    <sheet name="WHISKY CUP 2014 JAN-JUNI" sheetId="22" r:id="rId26"/>
    <sheet name="ONSDAGSSERIE 2013 AUG-DES" sheetId="20" r:id="rId27"/>
    <sheet name="WHISKY CUP 2013 SEP-DES" sheetId="21" r:id="rId28"/>
    <sheet name="ONSDAGSSERIE JAN-JUNI 2013" sheetId="18" r:id="rId29"/>
    <sheet name="WHISKY CUP 2013 JAN-JUNI" sheetId="19" r:id="rId30"/>
    <sheet name="ONSDAGSSERIE SEP-DES 2012" sheetId="17" r:id="rId31"/>
    <sheet name="WHISKY CUP SEP-DES 2012" sheetId="16" r:id="rId32"/>
    <sheet name="WHISKY CUP JAN_JUNI 2012" sheetId="12" r:id="rId33"/>
    <sheet name="ONSDAGSSERIE JAN-JUNI 2012" sheetId="11" r:id="rId34"/>
    <sheet name="ONSDAGGSERIE SEP-DES 2011" sheetId="14" r:id="rId35"/>
    <sheet name="WHISKY CUP 2011 SEP-DES " sheetId="15" r:id="rId36"/>
    <sheet name="NAVN" sheetId="26" r:id="rId37"/>
  </sheets>
  <definedNames>
    <definedName name="_xlnm._FilterDatabase" localSheetId="22" hidden="1">'ONSDAGSSERIE 2014 AUG_DES'!$B$19:$Q$34</definedName>
    <definedName name="_xlnm._FilterDatabase" localSheetId="29" hidden="1">'WHISKY CUP 2013 JAN-JUNI'!$B$15:$P$42</definedName>
    <definedName name="_xlnm._FilterDatabase" localSheetId="23" hidden="1">'WHISKY CUP 2014 AUG-DES'!$A$15:$K$46</definedName>
    <definedName name="_xlnm._FilterDatabase" localSheetId="25" hidden="1">'WHISKY CUP 2014 JAN-JUNI'!$A$13:$P$34</definedName>
    <definedName name="_xlnm._FilterDatabase" localSheetId="19" hidden="1">'WHISKY CUP 2015 AUG-DES'!$A$15:$K$42</definedName>
    <definedName name="_xlnm._FilterDatabase" localSheetId="21" hidden="1">'WHISKY CUP 2015 JAN-JUNI'!$A$13:$M$34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44" l="1"/>
  <c r="V41" i="44"/>
  <c r="V40" i="44"/>
  <c r="V38" i="44" l="1"/>
  <c r="V29" i="44"/>
  <c r="V33" i="44"/>
  <c r="Q42" i="45" l="1"/>
  <c r="Q38" i="45"/>
  <c r="Q44" i="45" l="1"/>
  <c r="Q40" i="45"/>
  <c r="Q23" i="45"/>
  <c r="V42" i="44" l="1"/>
  <c r="V43" i="44"/>
  <c r="V44" i="44"/>
  <c r="V46" i="44"/>
  <c r="V45" i="44"/>
  <c r="V17" i="44"/>
  <c r="V18" i="44"/>
  <c r="V22" i="44"/>
  <c r="V20" i="44"/>
  <c r="V21" i="44"/>
  <c r="V24" i="44"/>
  <c r="V23" i="44"/>
  <c r="V25" i="44"/>
  <c r="V26" i="44"/>
  <c r="V27" i="44"/>
  <c r="V28" i="44"/>
  <c r="V31" i="44"/>
  <c r="V30" i="44"/>
  <c r="V34" i="44"/>
  <c r="V32" i="44"/>
  <c r="V36" i="44"/>
  <c r="V37" i="44"/>
  <c r="V19" i="44"/>
  <c r="Q21" i="45" l="1"/>
  <c r="Q32" i="45"/>
  <c r="Q22" i="45" l="1"/>
  <c r="Q24" i="45"/>
  <c r="Q33" i="45"/>
  <c r="Q35" i="45"/>
  <c r="Q29" i="45"/>
  <c r="Q26" i="45"/>
  <c r="Q25" i="45"/>
  <c r="Q36" i="45"/>
  <c r="Q30" i="45"/>
  <c r="Q45" i="45"/>
  <c r="Q34" i="45"/>
  <c r="Q28" i="45"/>
  <c r="Q47" i="45"/>
  <c r="Q49" i="45"/>
  <c r="Q50" i="45"/>
  <c r="Q51" i="45"/>
  <c r="Q31" i="45"/>
  <c r="Q52" i="45"/>
  <c r="Q53" i="45"/>
  <c r="Q54" i="45"/>
  <c r="Q27" i="45"/>
  <c r="Q39" i="45"/>
  <c r="Q43" i="45"/>
  <c r="Q37" i="45"/>
  <c r="Q46" i="45"/>
  <c r="Q48" i="45"/>
  <c r="Q41" i="45"/>
  <c r="M39" i="49" l="1"/>
  <c r="M54" i="49"/>
  <c r="M33" i="49"/>
  <c r="M35" i="49"/>
  <c r="P33" i="47" l="1"/>
  <c r="P32" i="47"/>
  <c r="P27" i="47"/>
  <c r="P29" i="47"/>
  <c r="M47" i="49" l="1"/>
  <c r="M37" i="49"/>
  <c r="M59" i="49"/>
  <c r="P41" i="47" l="1"/>
  <c r="P25" i="47"/>
  <c r="P34" i="47"/>
  <c r="P30" i="47"/>
  <c r="P16" i="47" l="1"/>
  <c r="P20" i="47"/>
  <c r="P21" i="47"/>
  <c r="P23" i="47"/>
  <c r="P19" i="47"/>
  <c r="P17" i="47"/>
  <c r="P28" i="47"/>
  <c r="P24" i="47"/>
  <c r="P31" i="47"/>
  <c r="P36" i="47"/>
  <c r="P22" i="47"/>
  <c r="P26" i="47"/>
  <c r="P35" i="47"/>
  <c r="P15" i="47"/>
  <c r="M28" i="49" l="1"/>
  <c r="M29" i="49"/>
  <c r="M22" i="49"/>
  <c r="M20" i="49"/>
  <c r="M40" i="49"/>
  <c r="M25" i="49"/>
  <c r="M26" i="49"/>
  <c r="M32" i="49"/>
  <c r="M24" i="49"/>
  <c r="M44" i="49"/>
  <c r="M31" i="49"/>
  <c r="M27" i="49"/>
  <c r="M30" i="49"/>
  <c r="M48" i="49"/>
  <c r="M38" i="49"/>
  <c r="M46" i="49"/>
  <c r="M51" i="49"/>
  <c r="M49" i="49"/>
  <c r="M34" i="49"/>
  <c r="M52" i="49"/>
  <c r="M42" i="49"/>
  <c r="M55" i="49"/>
  <c r="M41" i="49"/>
  <c r="M36" i="49"/>
  <c r="M19" i="49"/>
  <c r="M23" i="49"/>
  <c r="M45" i="49"/>
  <c r="M53" i="49"/>
  <c r="M56" i="49"/>
  <c r="M43" i="49"/>
  <c r="M50" i="49"/>
  <c r="M57" i="49"/>
  <c r="M58" i="49"/>
  <c r="M60" i="49"/>
  <c r="M21" i="49"/>
  <c r="M18" i="49"/>
  <c r="P43" i="47" l="1"/>
  <c r="P42" i="47"/>
  <c r="P40" i="47"/>
  <c r="P39" i="47"/>
  <c r="P38" i="47"/>
  <c r="P18" i="47"/>
  <c r="L46" i="42"/>
  <c r="L41" i="42"/>
  <c r="L35" i="42"/>
  <c r="L45" i="42"/>
  <c r="L47" i="42"/>
  <c r="L34" i="42"/>
  <c r="L39" i="42"/>
  <c r="L40" i="42"/>
  <c r="L42" i="42"/>
  <c r="L43" i="42"/>
  <c r="L25" i="42"/>
  <c r="L31" i="42"/>
  <c r="L29" i="42"/>
  <c r="L22" i="42"/>
  <c r="L48" i="42"/>
  <c r="L30" i="42"/>
  <c r="L49" i="42"/>
  <c r="L38" i="42"/>
  <c r="L26" i="42"/>
  <c r="L27" i="42"/>
  <c r="L24" i="42"/>
  <c r="L33" i="42"/>
  <c r="L37" i="42"/>
  <c r="L44" i="42"/>
  <c r="L36" i="42"/>
  <c r="P40" i="43"/>
  <c r="P39" i="43"/>
  <c r="P38" i="43"/>
  <c r="P33" i="43"/>
  <c r="P36" i="43"/>
  <c r="P35" i="43"/>
  <c r="P37" i="43"/>
  <c r="P34" i="43"/>
  <c r="P41" i="43"/>
  <c r="P31" i="43"/>
  <c r="P26" i="43"/>
  <c r="P18" i="43"/>
  <c r="P17" i="43"/>
  <c r="P22" i="43"/>
  <c r="P21" i="43"/>
  <c r="P20" i="43"/>
  <c r="P16" i="43"/>
  <c r="P24" i="43"/>
  <c r="P19" i="43"/>
  <c r="P23" i="43"/>
  <c r="P27" i="43"/>
  <c r="P25" i="43"/>
  <c r="P29" i="43"/>
  <c r="P28" i="43"/>
  <c r="P30" i="43"/>
  <c r="P15" i="43"/>
  <c r="L23" i="42"/>
  <c r="L21" i="42"/>
  <c r="L19" i="42"/>
  <c r="L32" i="42"/>
  <c r="L20" i="42"/>
  <c r="L28" i="42"/>
  <c r="P46" i="41"/>
  <c r="P47" i="41"/>
  <c r="R34" i="40"/>
  <c r="R35" i="40"/>
  <c r="R49" i="40"/>
  <c r="P34" i="41"/>
  <c r="P45" i="41"/>
  <c r="P50" i="41"/>
  <c r="R50" i="40"/>
  <c r="P48" i="41"/>
  <c r="P29" i="41"/>
  <c r="P43" i="41"/>
  <c r="P28" i="41"/>
  <c r="R46" i="40"/>
  <c r="R19" i="40"/>
  <c r="R43" i="40"/>
  <c r="R15" i="40"/>
  <c r="P21" i="41"/>
  <c r="P24" i="41"/>
  <c r="P26" i="41"/>
  <c r="P20" i="41"/>
  <c r="P23" i="41"/>
  <c r="P22" i="41"/>
  <c r="P36" i="41"/>
  <c r="P27" i="41"/>
  <c r="P38" i="41"/>
  <c r="P30" i="41"/>
  <c r="P31" i="41"/>
  <c r="P25" i="41"/>
  <c r="P35" i="41"/>
  <c r="P42" i="41"/>
  <c r="P41" i="41"/>
  <c r="P49" i="41"/>
  <c r="P37" i="41"/>
  <c r="P40" i="41"/>
  <c r="P32" i="41"/>
  <c r="P33" i="41"/>
  <c r="P44" i="41"/>
  <c r="P39" i="41"/>
  <c r="P19" i="41"/>
  <c r="R48" i="40"/>
  <c r="R51" i="40"/>
  <c r="R44" i="40"/>
  <c r="R38" i="40"/>
  <c r="R32" i="40"/>
  <c r="R47" i="40"/>
  <c r="R45" i="40"/>
  <c r="R27" i="40"/>
  <c r="R22" i="40"/>
  <c r="R24" i="40"/>
  <c r="R31" i="40"/>
  <c r="R16" i="40"/>
  <c r="R23" i="40"/>
  <c r="R17" i="40"/>
  <c r="R21" i="40"/>
  <c r="R28" i="40"/>
  <c r="R30" i="40"/>
  <c r="R25" i="40"/>
  <c r="R20" i="40"/>
  <c r="R36" i="40"/>
  <c r="R40" i="40"/>
  <c r="R37" i="40"/>
  <c r="R33" i="40"/>
  <c r="R29" i="40"/>
  <c r="R26" i="40"/>
  <c r="R18" i="40"/>
  <c r="R42" i="40"/>
  <c r="R39" i="40"/>
  <c r="L39" i="39"/>
  <c r="L43" i="39"/>
  <c r="P24" i="38"/>
  <c r="L30" i="39"/>
  <c r="P30" i="38"/>
  <c r="L35" i="39"/>
  <c r="L29" i="39"/>
  <c r="L36" i="39"/>
  <c r="L46" i="39"/>
  <c r="L34" i="39"/>
  <c r="L33" i="39"/>
  <c r="L42" i="39"/>
  <c r="L27" i="39"/>
  <c r="L23" i="39"/>
  <c r="L20" i="39"/>
  <c r="L21" i="39"/>
  <c r="L24" i="39"/>
  <c r="L40" i="39"/>
  <c r="L32" i="39"/>
  <c r="L41" i="39"/>
  <c r="L45" i="39"/>
  <c r="L25" i="39"/>
  <c r="L31" i="39"/>
  <c r="L22" i="39"/>
  <c r="L26" i="39"/>
  <c r="L37" i="39"/>
  <c r="L47" i="39"/>
  <c r="L44" i="39"/>
  <c r="L28" i="39"/>
  <c r="L38" i="39"/>
  <c r="L19" i="39"/>
  <c r="P15" i="38"/>
  <c r="P25" i="38"/>
  <c r="P20" i="38"/>
  <c r="P32" i="38"/>
  <c r="P34" i="38"/>
  <c r="P29" i="38"/>
  <c r="P37" i="38"/>
  <c r="P35" i="38"/>
  <c r="P19" i="38"/>
  <c r="P21" i="38"/>
  <c r="P27" i="38"/>
  <c r="P33" i="38"/>
  <c r="P23" i="38"/>
  <c r="P28" i="38"/>
  <c r="P22" i="38"/>
  <c r="P36" i="38"/>
  <c r="P26" i="38"/>
  <c r="P31" i="38"/>
  <c r="P16" i="38"/>
  <c r="P17" i="38"/>
  <c r="P18" i="38"/>
  <c r="P42" i="38"/>
  <c r="P41" i="38"/>
  <c r="P43" i="38"/>
  <c r="P39" i="38"/>
  <c r="P44" i="38"/>
  <c r="P40" i="38"/>
  <c r="O25" i="36"/>
  <c r="T14" i="37"/>
  <c r="T13" i="37"/>
  <c r="T15" i="37"/>
  <c r="T17" i="37"/>
  <c r="T18" i="37"/>
  <c r="T19" i="37"/>
  <c r="T16" i="37"/>
  <c r="T20" i="37"/>
  <c r="T21" i="37"/>
  <c r="T22" i="37"/>
  <c r="T23" i="37"/>
  <c r="T24" i="37"/>
  <c r="T25" i="37"/>
  <c r="T26" i="37"/>
  <c r="T27" i="37"/>
  <c r="T28" i="37"/>
  <c r="T29" i="37"/>
  <c r="T30" i="37"/>
  <c r="T31" i="37"/>
  <c r="T32" i="37"/>
  <c r="O16" i="36"/>
  <c r="O15" i="36"/>
  <c r="O18" i="36"/>
  <c r="O17" i="36"/>
  <c r="O23" i="36"/>
  <c r="O19" i="36"/>
  <c r="O26" i="36"/>
  <c r="O27" i="36"/>
  <c r="O21" i="36"/>
  <c r="O20" i="36"/>
  <c r="O28" i="36"/>
  <c r="O29" i="36"/>
  <c r="O31" i="36"/>
  <c r="O32" i="36"/>
  <c r="O22" i="36"/>
  <c r="O33" i="36"/>
  <c r="O35" i="36"/>
  <c r="O36" i="36"/>
  <c r="O38" i="36"/>
  <c r="O39" i="36"/>
  <c r="O37" i="36"/>
  <c r="O40" i="36"/>
  <c r="O24" i="36"/>
  <c r="O41" i="36"/>
  <c r="O43" i="36"/>
  <c r="O34" i="36"/>
  <c r="O44" i="36"/>
  <c r="O46" i="36"/>
  <c r="O47" i="36"/>
  <c r="O45" i="36"/>
  <c r="O48" i="36"/>
  <c r="O49" i="36"/>
  <c r="O50" i="36"/>
  <c r="O30" i="36"/>
  <c r="O42" i="36"/>
  <c r="O14" i="36"/>
  <c r="T34" i="37"/>
  <c r="T36" i="37"/>
  <c r="T37" i="37"/>
  <c r="T38" i="37"/>
  <c r="T39" i="37"/>
  <c r="T40" i="37"/>
  <c r="T41" i="37"/>
  <c r="T44" i="37"/>
  <c r="T45" i="37"/>
  <c r="T42" i="37"/>
  <c r="T46" i="37"/>
  <c r="T43" i="37"/>
  <c r="T47" i="37"/>
  <c r="T35" i="37"/>
  <c r="K43" i="35"/>
  <c r="K42" i="35"/>
  <c r="O30" i="34"/>
  <c r="K33" i="35"/>
  <c r="O31" i="34"/>
  <c r="O21" i="34"/>
  <c r="O29" i="34"/>
  <c r="O20" i="34"/>
  <c r="K44" i="35"/>
  <c r="K41" i="35"/>
  <c r="K39" i="35"/>
  <c r="K31" i="35"/>
  <c r="K35" i="35"/>
  <c r="K25" i="35"/>
  <c r="O35" i="34"/>
  <c r="O36" i="34"/>
  <c r="O37" i="34"/>
  <c r="O33" i="34"/>
  <c r="O34" i="34"/>
  <c r="O25" i="34"/>
  <c r="O27" i="34"/>
  <c r="K18" i="35"/>
  <c r="K28" i="35"/>
  <c r="K21" i="35"/>
  <c r="K19" i="35"/>
  <c r="K36" i="35"/>
  <c r="K20" i="35"/>
  <c r="K37" i="35"/>
  <c r="K38" i="35"/>
  <c r="K23" i="35"/>
  <c r="K34" i="35"/>
  <c r="K24" i="35"/>
  <c r="K30" i="35"/>
  <c r="K40" i="35"/>
  <c r="K29" i="35"/>
  <c r="K32" i="35"/>
  <c r="K16" i="35"/>
  <c r="K17" i="35"/>
  <c r="K22" i="35"/>
  <c r="K27" i="35"/>
  <c r="K26" i="35"/>
  <c r="O22" i="34"/>
  <c r="O23" i="34"/>
  <c r="O16" i="34"/>
  <c r="O14" i="34"/>
  <c r="O26" i="34"/>
  <c r="O18" i="34"/>
  <c r="O24" i="34"/>
  <c r="O17" i="34"/>
  <c r="O19" i="34"/>
  <c r="O15" i="34"/>
  <c r="O28" i="34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2" i="33"/>
  <c r="Q33" i="33"/>
  <c r="Q34" i="33"/>
  <c r="Q35" i="33"/>
  <c r="Q36" i="33"/>
  <c r="Q37" i="33"/>
  <c r="Q38" i="33"/>
  <c r="Q39" i="33"/>
  <c r="O39" i="32"/>
  <c r="O43" i="32"/>
  <c r="O20" i="32"/>
  <c r="O17" i="32"/>
  <c r="O19" i="32"/>
  <c r="O22" i="32"/>
  <c r="O18" i="32"/>
  <c r="O25" i="32"/>
  <c r="O24" i="32"/>
  <c r="O27" i="32"/>
  <c r="O26" i="32"/>
  <c r="O29" i="32"/>
  <c r="O30" i="32"/>
  <c r="O32" i="32"/>
  <c r="O33" i="32"/>
  <c r="O21" i="32"/>
  <c r="O28" i="32"/>
  <c r="O35" i="32"/>
  <c r="O36" i="32"/>
  <c r="O37" i="32"/>
  <c r="O23" i="32"/>
  <c r="O34" i="32"/>
  <c r="O38" i="32"/>
  <c r="O31" i="32"/>
  <c r="O40" i="32"/>
  <c r="O41" i="32"/>
  <c r="O42" i="32"/>
  <c r="O44" i="32"/>
  <c r="O45" i="32"/>
  <c r="O46" i="32"/>
  <c r="O16" i="32"/>
  <c r="K42" i="31"/>
  <c r="K37" i="31"/>
  <c r="Q29" i="30"/>
  <c r="R29" i="30"/>
  <c r="Q23" i="30"/>
  <c r="R23" i="30" s="1"/>
  <c r="Q22" i="30"/>
  <c r="R22" i="30"/>
  <c r="Q20" i="30"/>
  <c r="R20" i="30" s="1"/>
  <c r="Q19" i="30"/>
  <c r="R19" i="30"/>
  <c r="Q14" i="30"/>
  <c r="R14" i="30" s="1"/>
  <c r="Q38" i="30"/>
  <c r="R38" i="30"/>
  <c r="Q40" i="30"/>
  <c r="R40" i="30" s="1"/>
  <c r="Q39" i="30"/>
  <c r="R39" i="30"/>
  <c r="Q15" i="30"/>
  <c r="R15" i="30" s="1"/>
  <c r="K29" i="31"/>
  <c r="K31" i="31"/>
  <c r="K35" i="31"/>
  <c r="K41" i="31"/>
  <c r="K44" i="31"/>
  <c r="Q42" i="30"/>
  <c r="Q45" i="30"/>
  <c r="Q46" i="30"/>
  <c r="Q35" i="30"/>
  <c r="Q28" i="30"/>
  <c r="Q31" i="30"/>
  <c r="Q32" i="30"/>
  <c r="Q34" i="30"/>
  <c r="Q27" i="30"/>
  <c r="Q33" i="30"/>
  <c r="Q36" i="30"/>
  <c r="K23" i="31"/>
  <c r="K20" i="31"/>
  <c r="K38" i="31"/>
  <c r="Q44" i="30"/>
  <c r="Q43" i="30"/>
  <c r="Q26" i="30"/>
  <c r="Q25" i="30"/>
  <c r="Q24" i="30"/>
  <c r="Q30" i="30"/>
  <c r="K17" i="31"/>
  <c r="K18" i="31"/>
  <c r="K24" i="31"/>
  <c r="K26" i="31"/>
  <c r="K21" i="31"/>
  <c r="K19" i="31"/>
  <c r="K27" i="31"/>
  <c r="K34" i="31"/>
  <c r="K22" i="31"/>
  <c r="K30" i="31"/>
  <c r="K25" i="31"/>
  <c r="K28" i="31"/>
  <c r="K33" i="31"/>
  <c r="K40" i="31"/>
  <c r="K36" i="31"/>
  <c r="K32" i="31"/>
  <c r="K39" i="31"/>
  <c r="K43" i="31"/>
  <c r="K16" i="31"/>
  <c r="Q41" i="30"/>
  <c r="Q21" i="30"/>
  <c r="Q16" i="30"/>
  <c r="R16" i="30" s="1"/>
  <c r="Q18" i="30"/>
  <c r="R18" i="30"/>
  <c r="Q17" i="30"/>
  <c r="R17" i="30" s="1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S36" i="29"/>
  <c r="T36" i="29" s="1"/>
  <c r="S22" i="29"/>
  <c r="T22" i="29"/>
  <c r="S17" i="29"/>
  <c r="T17" i="29" s="1"/>
  <c r="S16" i="29"/>
  <c r="T16" i="29"/>
  <c r="S32" i="29"/>
  <c r="T32" i="29" s="1"/>
  <c r="S41" i="29"/>
  <c r="T41" i="29"/>
  <c r="S38" i="29"/>
  <c r="T38" i="29" s="1"/>
  <c r="S40" i="29"/>
  <c r="T40" i="29"/>
  <c r="S37" i="29"/>
  <c r="T37" i="29" s="1"/>
  <c r="S39" i="29"/>
  <c r="T39" i="29"/>
  <c r="S30" i="29"/>
  <c r="T30" i="29" s="1"/>
  <c r="S47" i="29"/>
  <c r="T47" i="29"/>
  <c r="S49" i="29"/>
  <c r="T49" i="29" s="1"/>
  <c r="S52" i="29"/>
  <c r="T52" i="29"/>
  <c r="S31" i="29"/>
  <c r="T31" i="29" s="1"/>
  <c r="S48" i="29"/>
  <c r="T48" i="29"/>
  <c r="S54" i="29"/>
  <c r="T54" i="29" s="1"/>
  <c r="S21" i="29"/>
  <c r="T21" i="29"/>
  <c r="S28" i="29"/>
  <c r="T28" i="29" s="1"/>
  <c r="S18" i="29"/>
  <c r="T18" i="29"/>
  <c r="S51" i="29"/>
  <c r="T51" i="29" s="1"/>
  <c r="S53" i="29"/>
  <c r="T53" i="29"/>
  <c r="S50" i="29"/>
  <c r="T50" i="29" s="1"/>
  <c r="S46" i="29"/>
  <c r="T46" i="29"/>
  <c r="S44" i="29"/>
  <c r="T44" i="29" s="1"/>
  <c r="S45" i="29"/>
  <c r="T45" i="29"/>
  <c r="S43" i="29"/>
  <c r="T43" i="29" s="1"/>
  <c r="S34" i="29"/>
  <c r="T34" i="29"/>
  <c r="S19" i="29"/>
  <c r="T19" i="29" s="1"/>
  <c r="S35" i="29"/>
  <c r="T35" i="29"/>
  <c r="S33" i="29"/>
  <c r="T33" i="29" s="1"/>
  <c r="S23" i="29"/>
  <c r="T23" i="29"/>
  <c r="S29" i="29"/>
  <c r="T29" i="29" s="1"/>
  <c r="S24" i="29"/>
  <c r="T24" i="29"/>
  <c r="S27" i="29"/>
  <c r="T27" i="29" s="1"/>
  <c r="S25" i="29"/>
  <c r="T25" i="29"/>
  <c r="S26" i="29"/>
  <c r="T26" i="29" s="1"/>
  <c r="S20" i="29"/>
  <c r="S15" i="29"/>
  <c r="T15" i="29"/>
  <c r="K49" i="24"/>
  <c r="K44" i="24"/>
  <c r="K36" i="24"/>
  <c r="Q39" i="25"/>
  <c r="R39" i="25" s="1"/>
  <c r="Q38" i="25"/>
  <c r="R38" i="25"/>
  <c r="Q37" i="25"/>
  <c r="R37" i="25" s="1"/>
  <c r="Q24" i="25"/>
  <c r="R24" i="25"/>
  <c r="Q28" i="25"/>
  <c r="R28" i="25" s="1"/>
  <c r="Q34" i="25"/>
  <c r="R34" i="25"/>
  <c r="Q17" i="25"/>
  <c r="R17" i="25" s="1"/>
  <c r="Q14" i="25"/>
  <c r="R14" i="25"/>
  <c r="Q13" i="25"/>
  <c r="R13" i="25" s="1"/>
  <c r="K29" i="24"/>
  <c r="K34" i="24"/>
  <c r="K38" i="24"/>
  <c r="K39" i="24"/>
  <c r="K46" i="24"/>
  <c r="K48" i="24"/>
  <c r="K27" i="24"/>
  <c r="K43" i="24"/>
  <c r="D18" i="24"/>
  <c r="D17" i="24"/>
  <c r="D16" i="24"/>
  <c r="K16" i="24" s="1"/>
  <c r="Q21" i="25"/>
  <c r="R21" i="25"/>
  <c r="Q33" i="25"/>
  <c r="R33" i="25"/>
  <c r="Q35" i="25"/>
  <c r="R35" i="25"/>
  <c r="Q32" i="25"/>
  <c r="R32" i="25"/>
  <c r="Q40" i="25"/>
  <c r="Q42" i="25"/>
  <c r="Q43" i="25"/>
  <c r="Q41" i="25"/>
  <c r="Q30" i="25"/>
  <c r="R30" i="25"/>
  <c r="Q27" i="25"/>
  <c r="R27" i="25"/>
  <c r="Q15" i="25"/>
  <c r="R15" i="25"/>
  <c r="Q23" i="25"/>
  <c r="R23" i="25"/>
  <c r="Q31" i="25"/>
  <c r="R31" i="25"/>
  <c r="Q20" i="25"/>
  <c r="R20" i="25"/>
  <c r="Q29" i="25"/>
  <c r="R29" i="25"/>
  <c r="Q19" i="25"/>
  <c r="R19" i="25"/>
  <c r="Q25" i="25"/>
  <c r="R25" i="25"/>
  <c r="Q18" i="25"/>
  <c r="R18" i="25"/>
  <c r="Q26" i="25"/>
  <c r="R26" i="25"/>
  <c r="Q16" i="25"/>
  <c r="R16" i="25"/>
  <c r="Q22" i="25"/>
  <c r="R22" i="25"/>
  <c r="K17" i="24"/>
  <c r="K18" i="24"/>
  <c r="K19" i="24"/>
  <c r="K24" i="24"/>
  <c r="K20" i="24"/>
  <c r="K26" i="24"/>
  <c r="K35" i="24"/>
  <c r="K37" i="24"/>
  <c r="K28" i="24"/>
  <c r="K25" i="24"/>
  <c r="K23" i="24"/>
  <c r="K42" i="24"/>
  <c r="K22" i="24"/>
  <c r="K40" i="24"/>
  <c r="K21" i="24"/>
  <c r="K41" i="24"/>
  <c r="K45" i="24"/>
  <c r="K47" i="24"/>
  <c r="K31" i="24"/>
  <c r="K32" i="24"/>
  <c r="K30" i="24"/>
  <c r="K33" i="24"/>
  <c r="O42" i="22"/>
  <c r="P42" i="22"/>
  <c r="S40" i="23"/>
  <c r="T40" i="23" s="1"/>
  <c r="S41" i="23"/>
  <c r="T41" i="23"/>
  <c r="S42" i="23"/>
  <c r="T42" i="23" s="1"/>
  <c r="S43" i="23"/>
  <c r="T43" i="23"/>
  <c r="S44" i="23"/>
  <c r="T44" i="23" s="1"/>
  <c r="S39" i="23"/>
  <c r="T39" i="23"/>
  <c r="S21" i="23"/>
  <c r="T21" i="23" s="1"/>
  <c r="S22" i="23"/>
  <c r="T22" i="23"/>
  <c r="S23" i="23"/>
  <c r="T23" i="23" s="1"/>
  <c r="S24" i="23"/>
  <c r="T24" i="23"/>
  <c r="S25" i="23"/>
  <c r="T25" i="23" s="1"/>
  <c r="S26" i="23"/>
  <c r="T26" i="23"/>
  <c r="S28" i="23"/>
  <c r="T28" i="23" s="1"/>
  <c r="S29" i="23"/>
  <c r="T29" i="23"/>
  <c r="S30" i="23"/>
  <c r="T30" i="23" s="1"/>
  <c r="S31" i="23"/>
  <c r="T31" i="23"/>
  <c r="S32" i="23"/>
  <c r="T32" i="23" s="1"/>
  <c r="S33" i="23"/>
  <c r="T33" i="23"/>
  <c r="S34" i="23"/>
  <c r="T34" i="23" s="1"/>
  <c r="S35" i="23"/>
  <c r="T35" i="23"/>
  <c r="S36" i="23"/>
  <c r="T36" i="23" s="1"/>
  <c r="S37" i="23"/>
  <c r="T37" i="23"/>
  <c r="S20" i="23"/>
  <c r="T20" i="23" s="1"/>
  <c r="O40" i="22"/>
  <c r="P40" i="22"/>
  <c r="O47" i="22"/>
  <c r="P47" i="22" s="1"/>
  <c r="O38" i="22"/>
  <c r="P38" i="22"/>
  <c r="O46" i="22"/>
  <c r="P46" i="22" s="1"/>
  <c r="O32" i="22"/>
  <c r="P32" i="22"/>
  <c r="O27" i="22"/>
  <c r="P27" i="22" s="1"/>
  <c r="O43" i="22"/>
  <c r="P43" i="22"/>
  <c r="O33" i="22"/>
  <c r="P33" i="22" s="1"/>
  <c r="O24" i="22"/>
  <c r="P24" i="22"/>
  <c r="O36" i="22"/>
  <c r="P36" i="22" s="1"/>
  <c r="O39" i="22"/>
  <c r="P39" i="22"/>
  <c r="O18" i="22"/>
  <c r="O23" i="22"/>
  <c r="P23" i="22"/>
  <c r="O25" i="22"/>
  <c r="P25" i="22"/>
  <c r="O22" i="22"/>
  <c r="P22" i="22"/>
  <c r="O19" i="22"/>
  <c r="P19" i="22"/>
  <c r="O17" i="22"/>
  <c r="O15" i="22"/>
  <c r="O29" i="22"/>
  <c r="P29" i="22"/>
  <c r="O16" i="22"/>
  <c r="P16" i="22"/>
  <c r="O26" i="22"/>
  <c r="P26" i="22"/>
  <c r="O30" i="22"/>
  <c r="P30" i="22"/>
  <c r="O31" i="22"/>
  <c r="P31" i="22"/>
  <c r="O21" i="22"/>
  <c r="P21" i="22"/>
  <c r="O34" i="22"/>
  <c r="P34" i="22"/>
  <c r="O35" i="22"/>
  <c r="P35" i="22"/>
  <c r="O20" i="22"/>
  <c r="P20" i="22"/>
  <c r="O37" i="22"/>
  <c r="P37" i="22"/>
  <c r="O28" i="22"/>
  <c r="P28" i="22"/>
  <c r="O44" i="22"/>
  <c r="P44" i="22"/>
  <c r="O45" i="22"/>
  <c r="P45" i="22"/>
  <c r="O49" i="22"/>
  <c r="P49" i="22"/>
  <c r="O41" i="22"/>
  <c r="P41" i="22"/>
  <c r="O48" i="22"/>
  <c r="P48" i="22"/>
  <c r="S27" i="23"/>
  <c r="S19" i="23"/>
  <c r="T19" i="23" s="1"/>
  <c r="S15" i="23"/>
  <c r="T15" i="23"/>
  <c r="S18" i="23"/>
  <c r="S16" i="23"/>
  <c r="S14" i="23"/>
  <c r="T14" i="23"/>
  <c r="S17" i="23"/>
  <c r="Q33" i="20"/>
  <c r="Q25" i="20"/>
  <c r="Q29" i="20"/>
  <c r="K25" i="21"/>
  <c r="K26" i="21"/>
  <c r="K38" i="21"/>
  <c r="K40" i="21"/>
  <c r="K31" i="21"/>
  <c r="K33" i="21"/>
  <c r="Q34" i="20"/>
  <c r="K16" i="21"/>
  <c r="K21" i="21"/>
  <c r="K19" i="21"/>
  <c r="K29" i="21"/>
  <c r="K27" i="21"/>
  <c r="K34" i="21"/>
  <c r="K37" i="21"/>
  <c r="K39" i="21"/>
  <c r="K35" i="21"/>
  <c r="Q21" i="20"/>
  <c r="Q23" i="20"/>
  <c r="Q30" i="20"/>
  <c r="Q13" i="20"/>
  <c r="Q27" i="20"/>
  <c r="Q32" i="20"/>
  <c r="Q18" i="20"/>
  <c r="Q36" i="20"/>
  <c r="Q41" i="20"/>
  <c r="K24" i="21"/>
  <c r="K18" i="21"/>
  <c r="K17" i="21"/>
  <c r="K23" i="21"/>
  <c r="K30" i="21"/>
  <c r="K22" i="21"/>
  <c r="K20" i="21"/>
  <c r="K28" i="21"/>
  <c r="K36" i="21"/>
  <c r="K32" i="21"/>
  <c r="K41" i="21"/>
  <c r="K15" i="21"/>
  <c r="Q22" i="20"/>
  <c r="Q31" i="20"/>
  <c r="Q17" i="20"/>
  <c r="Q19" i="20"/>
  <c r="Q14" i="20"/>
  <c r="Q15" i="20"/>
  <c r="Q16" i="20"/>
  <c r="Q20" i="20"/>
  <c r="Q35" i="20"/>
  <c r="Q39" i="20"/>
  <c r="Q24" i="20"/>
  <c r="Q28" i="20"/>
  <c r="Q40" i="20"/>
  <c r="Q37" i="20"/>
  <c r="Q42" i="20"/>
  <c r="Q26" i="20"/>
  <c r="O45" i="19"/>
  <c r="P45" i="19"/>
  <c r="O40" i="19"/>
  <c r="P40" i="19"/>
  <c r="O44" i="19"/>
  <c r="P44" i="19"/>
  <c r="S36" i="18"/>
  <c r="S38" i="18"/>
  <c r="S39" i="18"/>
  <c r="S40" i="18"/>
  <c r="S41" i="18"/>
  <c r="S42" i="18"/>
  <c r="S43" i="18"/>
  <c r="S44" i="18"/>
  <c r="S45" i="18"/>
  <c r="S37" i="18"/>
  <c r="S15" i="18"/>
  <c r="T15" i="18" s="1"/>
  <c r="S17" i="18"/>
  <c r="S16" i="18"/>
  <c r="S18" i="18"/>
  <c r="T18" i="18" s="1"/>
  <c r="S21" i="18"/>
  <c r="T21" i="18"/>
  <c r="S22" i="18"/>
  <c r="S20" i="18"/>
  <c r="S19" i="18"/>
  <c r="S25" i="18"/>
  <c r="T25" i="18" s="1"/>
  <c r="S23" i="18"/>
  <c r="S26" i="18"/>
  <c r="S28" i="18"/>
  <c r="S29" i="18"/>
  <c r="S30" i="18"/>
  <c r="S27" i="18"/>
  <c r="S24" i="18"/>
  <c r="S31" i="18"/>
  <c r="S32" i="18"/>
  <c r="S33" i="18"/>
  <c r="S34" i="18"/>
  <c r="S14" i="18"/>
  <c r="O37" i="19"/>
  <c r="P37" i="19"/>
  <c r="O35" i="19"/>
  <c r="P35" i="19" s="1"/>
  <c r="O25" i="19"/>
  <c r="P25" i="19"/>
  <c r="O33" i="19"/>
  <c r="P33" i="19" s="1"/>
  <c r="O22" i="19"/>
  <c r="P22" i="19"/>
  <c r="O38" i="19"/>
  <c r="P38" i="19" s="1"/>
  <c r="O20" i="19"/>
  <c r="P20" i="19"/>
  <c r="O26" i="19"/>
  <c r="P26" i="19" s="1"/>
  <c r="O30" i="19"/>
  <c r="P30" i="19"/>
  <c r="O27" i="19"/>
  <c r="P27" i="19" s="1"/>
  <c r="O16" i="19"/>
  <c r="P16" i="19"/>
  <c r="O31" i="19"/>
  <c r="P31" i="19" s="1"/>
  <c r="O18" i="19"/>
  <c r="P18" i="19"/>
  <c r="O17" i="19"/>
  <c r="P17" i="19" s="1"/>
  <c r="O15" i="19"/>
  <c r="P15" i="19"/>
  <c r="O19" i="19"/>
  <c r="P19" i="19" s="1"/>
  <c r="O28" i="19"/>
  <c r="P28" i="19"/>
  <c r="O21" i="19"/>
  <c r="P21" i="19" s="1"/>
  <c r="O23" i="19"/>
  <c r="P23" i="19"/>
  <c r="O24" i="19"/>
  <c r="P24" i="19" s="1"/>
  <c r="O29" i="19"/>
  <c r="P29" i="19"/>
  <c r="O34" i="19"/>
  <c r="P34" i="19" s="1"/>
  <c r="O32" i="19"/>
  <c r="P32" i="19"/>
  <c r="O36" i="19"/>
  <c r="P36" i="19" s="1"/>
  <c r="O39" i="19"/>
  <c r="P39" i="19"/>
  <c r="O42" i="19"/>
  <c r="P42" i="19" s="1"/>
  <c r="O43" i="19"/>
  <c r="P43" i="19"/>
  <c r="O41" i="19"/>
  <c r="P41" i="19" s="1"/>
  <c r="K34" i="16"/>
  <c r="K39" i="16"/>
  <c r="K33" i="16"/>
  <c r="K24" i="16"/>
  <c r="K21" i="16"/>
  <c r="K32" i="16"/>
  <c r="K28" i="16"/>
  <c r="K31" i="16"/>
  <c r="K30" i="16"/>
  <c r="K19" i="16"/>
  <c r="K17" i="16"/>
  <c r="K29" i="16"/>
  <c r="K22" i="16"/>
  <c r="K20" i="16"/>
  <c r="K15" i="16"/>
  <c r="K16" i="16"/>
  <c r="K18" i="16"/>
  <c r="K25" i="16"/>
  <c r="K26" i="16"/>
  <c r="K27" i="16"/>
  <c r="K35" i="16"/>
  <c r="K36" i="16"/>
  <c r="K38" i="16"/>
  <c r="K23" i="16"/>
  <c r="K40" i="16"/>
  <c r="K41" i="16"/>
  <c r="Q28" i="17"/>
  <c r="Q23" i="17"/>
  <c r="Q40" i="17"/>
  <c r="K37" i="16"/>
  <c r="Q22" i="17"/>
  <c r="Q15" i="17"/>
  <c r="Q16" i="17"/>
  <c r="Q26" i="17"/>
  <c r="Q34" i="17"/>
  <c r="Q35" i="17"/>
  <c r="Q32" i="17"/>
  <c r="Q33" i="17"/>
  <c r="Q31" i="17"/>
  <c r="Q39" i="17"/>
  <c r="Q38" i="17"/>
  <c r="Q37" i="17"/>
  <c r="Q36" i="17"/>
  <c r="Q24" i="17"/>
  <c r="Q20" i="17"/>
  <c r="Q17" i="17"/>
  <c r="Q29" i="17"/>
  <c r="Q18" i="17"/>
  <c r="Q19" i="17"/>
  <c r="Q25" i="17"/>
  <c r="Q27" i="17"/>
  <c r="Q14" i="17"/>
  <c r="Q21" i="17"/>
  <c r="O30" i="12"/>
  <c r="P30" i="12"/>
  <c r="O34" i="12"/>
  <c r="P34" i="12"/>
  <c r="O38" i="12"/>
  <c r="P38" i="12"/>
  <c r="O42" i="12"/>
  <c r="P42" i="12"/>
  <c r="O28" i="12"/>
  <c r="P28" i="12"/>
  <c r="S30" i="11"/>
  <c r="O39" i="12"/>
  <c r="P39" i="12"/>
  <c r="S26" i="11"/>
  <c r="S43" i="11"/>
  <c r="O23" i="12"/>
  <c r="S28" i="11"/>
  <c r="S44" i="11"/>
  <c r="S24" i="11"/>
  <c r="O24" i="12"/>
  <c r="O26" i="12"/>
  <c r="O19" i="12"/>
  <c r="O35" i="12"/>
  <c r="P35" i="12"/>
  <c r="O31" i="12"/>
  <c r="P31" i="12"/>
  <c r="O20" i="12"/>
  <c r="O27" i="12"/>
  <c r="O21" i="12"/>
  <c r="O25" i="12"/>
  <c r="O22" i="12"/>
  <c r="O17" i="12"/>
  <c r="O41" i="12"/>
  <c r="P41" i="12"/>
  <c r="O16" i="12"/>
  <c r="O40" i="12"/>
  <c r="P40" i="12"/>
  <c r="O18" i="12"/>
  <c r="O29" i="12"/>
  <c r="P29" i="12"/>
  <c r="O15" i="12"/>
  <c r="O32" i="12"/>
  <c r="P32" i="12" s="1"/>
  <c r="O33" i="12"/>
  <c r="P33" i="12"/>
  <c r="O36" i="12"/>
  <c r="P36" i="12" s="1"/>
  <c r="O37" i="12"/>
  <c r="P37" i="12"/>
  <c r="O43" i="12"/>
  <c r="P43" i="12" s="1"/>
  <c r="S19" i="11"/>
  <c r="S22" i="11"/>
  <c r="S23" i="11"/>
  <c r="S15" i="11"/>
  <c r="S14" i="11"/>
  <c r="S17" i="11"/>
  <c r="S16" i="11"/>
  <c r="S18" i="11"/>
  <c r="S29" i="11"/>
  <c r="S20" i="11"/>
  <c r="S21" i="11"/>
  <c r="S31" i="11"/>
  <c r="S27" i="11"/>
  <c r="S25" i="11"/>
  <c r="S33" i="11"/>
  <c r="S39" i="11"/>
  <c r="S35" i="11"/>
  <c r="S41" i="11"/>
  <c r="S34" i="11"/>
  <c r="S36" i="11"/>
  <c r="S37" i="11"/>
  <c r="S40" i="11"/>
  <c r="S42" i="11"/>
  <c r="S38" i="11"/>
  <c r="Q48" i="14"/>
  <c r="Q47" i="14"/>
  <c r="R47" i="14"/>
  <c r="Q46" i="14"/>
  <c r="Q45" i="14"/>
  <c r="Q44" i="14"/>
  <c r="Q43" i="14"/>
  <c r="Q42" i="14"/>
  <c r="Q41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T20" i="29"/>
</calcChain>
</file>

<file path=xl/sharedStrings.xml><?xml version="1.0" encoding="utf-8"?>
<sst xmlns="http://schemas.openxmlformats.org/spreadsheetml/2006/main" count="2579" uniqueCount="530">
  <si>
    <t>Pl.</t>
  </si>
  <si>
    <t>Pg</t>
  </si>
  <si>
    <t>Pg.</t>
  </si>
  <si>
    <t>NAVN</t>
  </si>
  <si>
    <t>Σ</t>
  </si>
  <si>
    <t>Nr.</t>
  </si>
  <si>
    <t>Serie består av 6 treningskonkurranser.</t>
  </si>
  <si>
    <t>Deltakelse: fektere fra BYF og andre klubber som er født før 1997.</t>
  </si>
  <si>
    <t>BYFs fektere- gratis, fektere fra andre klubber med avgift 100.- for hele serie.</t>
  </si>
  <si>
    <t>1 treningskonkurranse består av puljerunde (alle mot alle opptil 5 poeng)</t>
  </si>
  <si>
    <t>5 beste resultater teller til premieutdeling (inkl. fektere fra andre klubber)</t>
  </si>
  <si>
    <t>5 BESTE</t>
  </si>
  <si>
    <r>
      <t>-</t>
    </r>
    <r>
      <rPr>
        <b/>
        <sz val="12"/>
        <rFont val="Times New Roman"/>
        <family val="1"/>
      </rPr>
      <t xml:space="preserve">        </t>
    </r>
    <r>
      <rPr>
        <b/>
        <sz val="12"/>
        <rFont val="Calibri"/>
        <family val="2"/>
      </rPr>
      <t>Den beste seniorfekteren</t>
    </r>
  </si>
  <si>
    <r>
      <t>-</t>
    </r>
    <r>
      <rPr>
        <b/>
        <sz val="12"/>
        <rFont val="Times New Roman"/>
        <family val="1"/>
      </rPr>
      <t xml:space="preserve">        </t>
    </r>
    <r>
      <rPr>
        <b/>
        <sz val="12"/>
        <rFont val="Calibri"/>
        <family val="2"/>
      </rPr>
      <t>Den beste kvinnefekteren</t>
    </r>
  </si>
  <si>
    <t xml:space="preserve">Poeng i hver konkurranse: siste plass - 1p. nest siste - 2p. osv. </t>
  </si>
  <si>
    <t>3plass gir 1 bonuspoeng, 2 – 3, 1. – 5 bonuspoeng.</t>
  </si>
  <si>
    <t>Serie består av 8 treningskonkurranser.</t>
  </si>
  <si>
    <t>1 treningskonkurranse består av puljerunde og DE.</t>
  </si>
  <si>
    <t>6 beste resultater teller til premieutdeling (inkl. fektere fra andre klubber)</t>
  </si>
  <si>
    <t>Poeng i hver konkurranse: siste plass - 1p. nest siste - 2p. osv.</t>
  </si>
  <si>
    <t>Nr</t>
  </si>
  <si>
    <t>3. plass får 1 bonuspoeng, 2. – 3, 1. – 5 bonuspoeng.</t>
  </si>
  <si>
    <t>Bartosz P.</t>
  </si>
  <si>
    <t>Claus S.M.</t>
  </si>
  <si>
    <t>Stian H.</t>
  </si>
  <si>
    <t>Geir S.</t>
  </si>
  <si>
    <t>Justin G.</t>
  </si>
  <si>
    <t>Fanni L.</t>
  </si>
  <si>
    <t>Dagfinn T.</t>
  </si>
  <si>
    <t>Joakim E.</t>
  </si>
  <si>
    <t>Nicoline S.</t>
  </si>
  <si>
    <t>Anders F.</t>
  </si>
  <si>
    <t>Jonas L.</t>
  </si>
  <si>
    <t>Pia K.</t>
  </si>
  <si>
    <t>Anne M.</t>
  </si>
  <si>
    <t>Casper M.B.</t>
  </si>
  <si>
    <t>Marcus S.</t>
  </si>
  <si>
    <t>Per E.</t>
  </si>
  <si>
    <t>Jon E.</t>
  </si>
  <si>
    <t>Rikke K.</t>
  </si>
  <si>
    <r>
      <t>Treningskonkurranse</t>
    </r>
    <r>
      <rPr>
        <b/>
        <u/>
        <sz val="14"/>
        <color indexed="56"/>
        <rFont val="Calibri"/>
        <family val="2"/>
      </rPr>
      <t xml:space="preserve"> ”Torsdagsserie – WHISKY CUP” i våren 2011</t>
    </r>
  </si>
  <si>
    <t>Tord F.</t>
  </si>
  <si>
    <t>Fabian F.</t>
  </si>
  <si>
    <t>Anders P.</t>
  </si>
  <si>
    <t>Karoline B.</t>
  </si>
  <si>
    <t>Ragnhild S.</t>
  </si>
  <si>
    <t>Premier til                     -        Den beste veteranfekteren</t>
  </si>
  <si>
    <t>Claes B.</t>
  </si>
  <si>
    <t>Hans-Magne M.</t>
  </si>
  <si>
    <t>Erik E.</t>
  </si>
  <si>
    <t>Coraline B.</t>
  </si>
  <si>
    <t>Mariusz P.</t>
  </si>
  <si>
    <t>Theodor S.</t>
  </si>
  <si>
    <t>Treningskonkurranse ”ONSDAGSSERIE” i HØSTEN 2011</t>
  </si>
  <si>
    <t>Deltakelse: fektere fra BYF og andre klubber.</t>
  </si>
  <si>
    <t>SUM (7)</t>
  </si>
  <si>
    <t>5 beste</t>
  </si>
  <si>
    <t>Serie består av 4 treningskonkurranser.</t>
  </si>
  <si>
    <t>15.09, 20.10, 10.11., 8.12.</t>
  </si>
  <si>
    <t>Deltakelse: fektere fra BYF og andre klubber som er født før 1998.</t>
  </si>
  <si>
    <t>SUM 4</t>
  </si>
  <si>
    <t xml:space="preserve">S,J,K </t>
  </si>
  <si>
    <t>Caroline P.</t>
  </si>
  <si>
    <r>
      <t>Rapha</t>
    </r>
    <r>
      <rPr>
        <b/>
        <sz val="10"/>
        <rFont val="Calibri"/>
        <family val="2"/>
      </rPr>
      <t>ë</t>
    </r>
    <r>
      <rPr>
        <b/>
        <sz val="10"/>
        <rFont val="Arial"/>
        <family val="2"/>
      </rPr>
      <t>l S.</t>
    </r>
  </si>
  <si>
    <t>Maria K.</t>
  </si>
  <si>
    <t>U15, U13</t>
  </si>
  <si>
    <t>Emil F.R.</t>
  </si>
  <si>
    <t>Serie består av 7 treningskonkurranser.</t>
  </si>
  <si>
    <t xml:space="preserve">Utstyrspremier til 6 beste. i klasse SJK og 3 beste i klasse U15U13. </t>
  </si>
  <si>
    <t>Fektere hom deltar i alle treningskonkurranser får premier også.</t>
  </si>
  <si>
    <t>Patrik J.</t>
  </si>
  <si>
    <t>Aleksander T.J.</t>
  </si>
  <si>
    <t xml:space="preserve">Jon C. C. </t>
  </si>
  <si>
    <t>Elisabeth S.N.</t>
  </si>
  <si>
    <t>Claus T.M.</t>
  </si>
  <si>
    <t>Stig H.</t>
  </si>
  <si>
    <r>
      <t>Rapha</t>
    </r>
    <r>
      <rPr>
        <b/>
        <sz val="12"/>
        <rFont val="Calibri"/>
        <family val="2"/>
      </rPr>
      <t>ë</t>
    </r>
    <r>
      <rPr>
        <b/>
        <sz val="12"/>
        <rFont val="Arial"/>
        <family val="2"/>
      </rPr>
      <t>l S.</t>
    </r>
  </si>
  <si>
    <r>
      <t xml:space="preserve">Datoene er </t>
    </r>
    <r>
      <rPr>
        <b/>
        <sz val="11"/>
        <rFont val="Arial"/>
        <family val="2"/>
      </rPr>
      <t>07.09., 28.09, 12.10, 02.11, 16.11, 30.11, 14.12. kl.19.00 -21.30</t>
    </r>
  </si>
  <si>
    <t>Jo Ting (TPE)</t>
  </si>
  <si>
    <t>Chialing (TPE)</t>
  </si>
  <si>
    <t>Hsin Ping (TPE)</t>
  </si>
  <si>
    <t>Janek E.</t>
  </si>
  <si>
    <t>Raoul E.</t>
  </si>
  <si>
    <t xml:space="preserve">Utstyrspremier til 6 beste i SJK klasse og til 3 beste i U15U13 klasse. </t>
  </si>
  <si>
    <t>Treningskonkurranse ”ONSDAGSSERIE” i våren 2012</t>
  </si>
  <si>
    <t>Casper</t>
  </si>
  <si>
    <t>Emil</t>
  </si>
  <si>
    <t>Erik</t>
  </si>
  <si>
    <t xml:space="preserve">Theodor </t>
  </si>
  <si>
    <t>Hans Magne</t>
  </si>
  <si>
    <t>Karoline</t>
  </si>
  <si>
    <t>Leandros</t>
  </si>
  <si>
    <t>Anders</t>
  </si>
  <si>
    <t xml:space="preserve">Zoe </t>
  </si>
  <si>
    <t>Fabian</t>
  </si>
  <si>
    <t>Stian</t>
  </si>
  <si>
    <t>Claes</t>
  </si>
  <si>
    <t>Pia</t>
  </si>
  <si>
    <t>Joakim</t>
  </si>
  <si>
    <t>Raphael</t>
  </si>
  <si>
    <t>Anne</t>
  </si>
  <si>
    <t>Marcus</t>
  </si>
  <si>
    <t>Maria</t>
  </si>
  <si>
    <t>Fanni</t>
  </si>
  <si>
    <t>Benedicte</t>
  </si>
  <si>
    <t>Aleksander</t>
  </si>
  <si>
    <t>Tord</t>
  </si>
  <si>
    <t>Claus jr. M.</t>
  </si>
  <si>
    <t>Zoltan K.</t>
  </si>
  <si>
    <t>Tom M.</t>
  </si>
  <si>
    <t>Margrete M.</t>
  </si>
  <si>
    <t>SUM 6</t>
  </si>
  <si>
    <t>Jonas</t>
  </si>
  <si>
    <t>Nicoline</t>
  </si>
  <si>
    <t>SUM                              (8)</t>
  </si>
  <si>
    <t>6                                     beste</t>
  </si>
  <si>
    <r>
      <t xml:space="preserve">Datoene er </t>
    </r>
    <r>
      <rPr>
        <b/>
        <sz val="11"/>
        <rFont val="Arial"/>
        <family val="2"/>
      </rPr>
      <t>18.01., 08.02, 14.03, 28.03, 11.04, 25.04, 09.05., 30.05. kl.19.00 -21.30</t>
    </r>
  </si>
  <si>
    <t>James (AUS)</t>
  </si>
  <si>
    <t>Raphael S.</t>
  </si>
  <si>
    <t>Atle S.</t>
  </si>
  <si>
    <t>Jon C.C.</t>
  </si>
  <si>
    <t>Rikke</t>
  </si>
  <si>
    <t>Sergej</t>
  </si>
  <si>
    <t>Serafin</t>
  </si>
  <si>
    <t>Geir</t>
  </si>
  <si>
    <t>Kamile</t>
  </si>
  <si>
    <t>Fektere som deltar i alle treningskonkurranser får premier også.</t>
  </si>
  <si>
    <t>Selma T</t>
  </si>
  <si>
    <t>Premier til                  -        Den beste veteranfekteren</t>
  </si>
  <si>
    <t>Irina E. (EST)</t>
  </si>
  <si>
    <t>13.09, 11.10, 15.11., 6.12.</t>
  </si>
  <si>
    <t>Deltakelse: fektere fra BYF og andre klubber som er født før 1999.</t>
  </si>
  <si>
    <t>ALLE resultater teller til premieutdeling (inkl. fektere fra andre klubber)</t>
  </si>
  <si>
    <t>Premier til           -        Den beste veteranfekteren</t>
  </si>
  <si>
    <t>3.plass gir 1 bonuspoeng, 2 – 3, 1. – 5 bonuspoeng.</t>
  </si>
  <si>
    <t>Treningskonkurranse ”ONSDAGSSERIE” i HØSTEN 2012</t>
  </si>
  <si>
    <t>U15, U13 (1998-)</t>
  </si>
  <si>
    <t>Zoe S</t>
  </si>
  <si>
    <t>Hans Magne M</t>
  </si>
  <si>
    <t>Aleksandr R.</t>
  </si>
  <si>
    <t>Kamile D.</t>
  </si>
  <si>
    <t>Geir Kristian</t>
  </si>
  <si>
    <t>John Christian C.</t>
  </si>
  <si>
    <t>BartoszP.</t>
  </si>
  <si>
    <t>Pavel K.</t>
  </si>
  <si>
    <t>Fabian R.F.</t>
  </si>
  <si>
    <t>Vegard S.</t>
  </si>
  <si>
    <t>Ingrid W.</t>
  </si>
  <si>
    <t>Elisabeth S-N.</t>
  </si>
  <si>
    <t>Michael Z.K. (beste senior)</t>
  </si>
  <si>
    <t>Pia K. (beste kvinnefekter)</t>
  </si>
  <si>
    <t>Claes B. (beste veteran)</t>
  </si>
  <si>
    <t>Claus jr. Mørch</t>
  </si>
  <si>
    <t>Welat W.</t>
  </si>
  <si>
    <t>Ingvald</t>
  </si>
  <si>
    <t>Balasz L.</t>
  </si>
  <si>
    <r>
      <t>Treningkonkurranse</t>
    </r>
    <r>
      <rPr>
        <b/>
        <u/>
        <sz val="14"/>
        <color indexed="56"/>
        <rFont val="Calibri"/>
        <family val="2"/>
      </rPr>
      <t xml:space="preserve"> ”Torsdagsserie – WHISKY CUP” i HØSTEN 2012</t>
    </r>
  </si>
  <si>
    <r>
      <t xml:space="preserve">Datoene er </t>
    </r>
    <r>
      <rPr>
        <b/>
        <strike/>
        <sz val="11"/>
        <rFont val="Cambria"/>
        <family val="1"/>
      </rPr>
      <t>12.09., 19.09, 10.10, 24.10</t>
    </r>
    <r>
      <rPr>
        <b/>
        <sz val="11"/>
        <rFont val="Arial"/>
        <family val="2"/>
      </rPr>
      <t xml:space="preserve">, </t>
    </r>
    <r>
      <rPr>
        <b/>
        <strike/>
        <sz val="11"/>
        <rFont val="Arial"/>
        <family val="2"/>
      </rPr>
      <t>07.11</t>
    </r>
    <r>
      <rPr>
        <b/>
        <sz val="11"/>
        <rFont val="Arial"/>
        <family val="2"/>
      </rPr>
      <t xml:space="preserve">, </t>
    </r>
    <r>
      <rPr>
        <b/>
        <strike/>
        <sz val="11"/>
        <rFont val="Arial"/>
        <family val="2"/>
      </rPr>
      <t>28.11</t>
    </r>
    <r>
      <rPr>
        <b/>
        <sz val="11"/>
        <rFont val="Arial"/>
        <family val="2"/>
      </rPr>
      <t>, 12.12. kl.19.00 -21.30</t>
    </r>
  </si>
  <si>
    <t>Treningskonkurranse ”ONSDAGSSERIE” i VÅREN 2013</t>
  </si>
  <si>
    <t>SUM (8)</t>
  </si>
  <si>
    <t>6 beste</t>
  </si>
  <si>
    <t>Serie består av 5 treningskonkurranser.</t>
  </si>
  <si>
    <t>24.01; 14.02; 07.03; 18.04; 23.05; 06.06</t>
  </si>
  <si>
    <r>
      <t>Treningskonkurranse</t>
    </r>
    <r>
      <rPr>
        <b/>
        <u/>
        <sz val="14"/>
        <color indexed="56"/>
        <rFont val="Calibri"/>
        <family val="2"/>
      </rPr>
      <t xml:space="preserve"> ”Torsdagsserie – WHISKY CUP” i VÅREN 2013</t>
    </r>
  </si>
  <si>
    <r>
      <t>Treningkonkurranse</t>
    </r>
    <r>
      <rPr>
        <b/>
        <u/>
        <sz val="14"/>
        <color indexed="56"/>
        <rFont val="Calibri"/>
        <family val="2"/>
      </rPr>
      <t xml:space="preserve"> ”Torsdagsserie – WHISKY CUP” i VÅREN 2013</t>
    </r>
  </si>
  <si>
    <t>Zoe S.</t>
  </si>
  <si>
    <t>Leandros de J.</t>
  </si>
  <si>
    <t>Hans Magne M.</t>
  </si>
  <si>
    <t>Claus S. M.</t>
  </si>
  <si>
    <t>Adam T.</t>
  </si>
  <si>
    <t>Jon Christian C.</t>
  </si>
  <si>
    <t>Junjie C.</t>
  </si>
  <si>
    <t>Benedikte B-A.</t>
  </si>
  <si>
    <t>Casper B.</t>
  </si>
  <si>
    <t>Karoline S.B.</t>
  </si>
  <si>
    <t>Anders S.</t>
  </si>
  <si>
    <t>Claus T. M.</t>
  </si>
  <si>
    <t>Elisabeth S-N</t>
  </si>
  <si>
    <t>Max Henrik H.</t>
  </si>
  <si>
    <t>Michael Z.K.</t>
  </si>
  <si>
    <t>Fredrik B. (NjF)</t>
  </si>
  <si>
    <t>Ingvald H.</t>
  </si>
  <si>
    <t>Carl Johan L.S.</t>
  </si>
  <si>
    <r>
      <t xml:space="preserve">Datoene er </t>
    </r>
    <r>
      <rPr>
        <b/>
        <strike/>
        <sz val="11"/>
        <rFont val="Cambria"/>
        <family val="1"/>
      </rPr>
      <t>16.01; 06.02; 27.02; 14.03; 10.04; 24.04; 08.05</t>
    </r>
    <r>
      <rPr>
        <b/>
        <sz val="11"/>
        <rFont val="Cambria"/>
        <family val="1"/>
      </rPr>
      <t xml:space="preserve">; </t>
    </r>
    <r>
      <rPr>
        <b/>
        <strike/>
        <sz val="11"/>
        <rFont val="Cambria"/>
        <family val="1"/>
      </rPr>
      <t>29.05</t>
    </r>
    <r>
      <rPr>
        <b/>
        <sz val="11"/>
        <rFont val="Arial"/>
        <family val="2"/>
      </rPr>
      <t xml:space="preserve"> kl.19.00 -21.30</t>
    </r>
  </si>
  <si>
    <r>
      <rPr>
        <b/>
        <strike/>
        <sz val="14"/>
        <color indexed="63"/>
        <rFont val="Arial"/>
        <family val="2"/>
      </rPr>
      <t>24.01; 14.02; 07.03</t>
    </r>
    <r>
      <rPr>
        <b/>
        <sz val="14"/>
        <color indexed="63"/>
        <rFont val="Arial"/>
        <family val="2"/>
      </rPr>
      <t xml:space="preserve">; </t>
    </r>
    <r>
      <rPr>
        <b/>
        <strike/>
        <sz val="14"/>
        <color indexed="63"/>
        <rFont val="Arial"/>
        <family val="2"/>
      </rPr>
      <t>18.04</t>
    </r>
    <r>
      <rPr>
        <b/>
        <sz val="14"/>
        <color indexed="63"/>
        <rFont val="Arial"/>
        <family val="2"/>
      </rPr>
      <t xml:space="preserve">; </t>
    </r>
    <r>
      <rPr>
        <b/>
        <strike/>
        <sz val="14"/>
        <color indexed="63"/>
        <rFont val="Arial"/>
        <family val="2"/>
      </rPr>
      <t>23.05;</t>
    </r>
    <r>
      <rPr>
        <b/>
        <sz val="14"/>
        <color indexed="63"/>
        <rFont val="Arial"/>
        <family val="2"/>
      </rPr>
      <t xml:space="preserve"> 06.06</t>
    </r>
  </si>
  <si>
    <t>Gregor G.</t>
  </si>
  <si>
    <t>Eirik H.</t>
  </si>
  <si>
    <t>Treningskonkurranse ”ONSDAGSSERIE” i HØSTEN 2013</t>
  </si>
  <si>
    <r>
      <t>Datoene er 28.08;18.09;09.10;23.10;06.11;27.11;04.12</t>
    </r>
    <r>
      <rPr>
        <b/>
        <sz val="11"/>
        <rFont val="Arial"/>
        <family val="2"/>
      </rPr>
      <t xml:space="preserve"> kl.19.00 -21.30</t>
    </r>
  </si>
  <si>
    <r>
      <t>Treningkonkurranse</t>
    </r>
    <r>
      <rPr>
        <b/>
        <u/>
        <sz val="14"/>
        <color indexed="56"/>
        <rFont val="Calibri"/>
        <family val="2"/>
      </rPr>
      <t xml:space="preserve"> ”Torsdagsserie – WHISKY CUP” i HØSTEN 2013</t>
    </r>
  </si>
  <si>
    <t>Deltakelse: fektere fra BYF og andre klubber som er født før 2000.</t>
  </si>
  <si>
    <r>
      <t>Rapha</t>
    </r>
    <r>
      <rPr>
        <b/>
        <sz val="10"/>
        <rFont val="Palatino Linotype"/>
        <family val="1"/>
      </rPr>
      <t>ë</t>
    </r>
    <r>
      <rPr>
        <b/>
        <sz val="10"/>
        <rFont val="Arial"/>
        <family val="2"/>
      </rPr>
      <t>l S.</t>
    </r>
  </si>
  <si>
    <t>Bendik U. (BF)</t>
  </si>
  <si>
    <t>Maxim I.</t>
  </si>
  <si>
    <t>U15, U13 (1999-)</t>
  </si>
  <si>
    <t>Benedikt M.</t>
  </si>
  <si>
    <t>Emil F. R.</t>
  </si>
  <si>
    <t>Ingrid S. W.</t>
  </si>
  <si>
    <t>11.09, 17.10, 14.11., 5.12.</t>
  </si>
  <si>
    <t>5 beste resultater teller til premieutdeling</t>
  </si>
  <si>
    <t>23.01; 13.02; 06.03; 03.04; 21.05; 05.06</t>
  </si>
  <si>
    <t>Treningskonkurranse ”ONSDAGSSERIE” i VÅREN 2014</t>
  </si>
  <si>
    <t>Kai Håkon E.</t>
  </si>
  <si>
    <t>Haakon A.</t>
  </si>
  <si>
    <t>Fabian F</t>
  </si>
  <si>
    <t>Anton R.</t>
  </si>
  <si>
    <t>Ragnhild A.</t>
  </si>
  <si>
    <t>Jens S.</t>
  </si>
  <si>
    <r>
      <t xml:space="preserve">Premier til           -        </t>
    </r>
    <r>
      <rPr>
        <b/>
        <sz val="12"/>
        <color indexed="17"/>
        <rFont val="Calibri"/>
        <family val="2"/>
      </rPr>
      <t>Den beste veteranfekteren (40+ og eldre)</t>
    </r>
  </si>
  <si>
    <r>
      <rPr>
        <b/>
        <sz val="12"/>
        <color indexed="10"/>
        <rFont val="Times New Roman"/>
        <family val="1"/>
      </rPr>
      <t xml:space="preserve">        </t>
    </r>
    <r>
      <rPr>
        <b/>
        <sz val="12"/>
        <color indexed="10"/>
        <rFont val="Calibri"/>
        <family val="2"/>
      </rPr>
      <t>Den beste seniorfekteren (gjelder junior, kadett)</t>
    </r>
  </si>
  <si>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30"/>
        <rFont val="Calibri"/>
        <family val="2"/>
      </rPr>
      <t>Den beste kvinnefekteren (alle aldersklasser)</t>
    </r>
  </si>
  <si>
    <t>Zoltan M. K.</t>
  </si>
  <si>
    <t>Emil F.R:</t>
  </si>
  <si>
    <r>
      <t>Treningkonkurranse</t>
    </r>
    <r>
      <rPr>
        <b/>
        <u/>
        <sz val="20"/>
        <color indexed="36"/>
        <rFont val="Calibri"/>
        <family val="2"/>
      </rPr>
      <t xml:space="preserve"> ”Torsdagsserie – WHISKY CUP” i VÅREN 2014</t>
    </r>
  </si>
  <si>
    <t>Anton R..</t>
  </si>
  <si>
    <t>Claes B</t>
  </si>
  <si>
    <t>Marlene S (DEN)</t>
  </si>
  <si>
    <t>Federico G.</t>
  </si>
  <si>
    <t>Marc Andre Bösch</t>
  </si>
  <si>
    <r>
      <rPr>
        <b/>
        <strike/>
        <sz val="11"/>
        <rFont val="Cambria"/>
        <family val="1"/>
      </rPr>
      <t>15.01; 05.02; 26.02; 19.03; 09.04; 23.04</t>
    </r>
    <r>
      <rPr>
        <b/>
        <sz val="11"/>
        <rFont val="Cambria"/>
        <family val="1"/>
      </rPr>
      <t xml:space="preserve">; </t>
    </r>
    <r>
      <rPr>
        <b/>
        <strike/>
        <sz val="11"/>
        <rFont val="Cambria"/>
        <family val="1"/>
      </rPr>
      <t>07.05</t>
    </r>
    <r>
      <rPr>
        <b/>
        <sz val="11"/>
        <rFont val="Cambria"/>
        <family val="1"/>
      </rPr>
      <t xml:space="preserve">; </t>
    </r>
    <r>
      <rPr>
        <b/>
        <strike/>
        <sz val="11"/>
        <rFont val="Cambria"/>
        <family val="1"/>
      </rPr>
      <t>28.05</t>
    </r>
    <r>
      <rPr>
        <b/>
        <sz val="11"/>
        <rFont val="Cambria"/>
        <family val="1"/>
      </rPr>
      <t xml:space="preserve"> kl.19.00 -21.30</t>
    </r>
  </si>
  <si>
    <t>alle resultater teller til premieutdeling</t>
  </si>
  <si>
    <t>Deltakelse: fektere fra BYF og andre klubber som er født før 2001.</t>
  </si>
  <si>
    <t>Utstyrspremier til 6 beste. i klasse SJK og 3 beste i klasse U15U13 (f.å 2000 og yngre)</t>
  </si>
  <si>
    <t>U15, U13 (f.å. 2000-)</t>
  </si>
  <si>
    <t>Treningskonkurranse ”ONSDAGSSERIE” i HØST 2014</t>
  </si>
  <si>
    <t>Daniel I.</t>
  </si>
  <si>
    <t>Andreas K.</t>
  </si>
  <si>
    <t>Gilbert G.</t>
  </si>
  <si>
    <t>Stefan P.</t>
  </si>
  <si>
    <t>Aleksander B.</t>
  </si>
  <si>
    <t>Geir-Kristian H.</t>
  </si>
  <si>
    <t>Treningkonkurranse</t>
  </si>
  <si>
    <t xml:space="preserve"> ”Torsdagsserie – WHISKY CUP” i HØST 2014</t>
  </si>
  <si>
    <t>Aleksander K-F</t>
  </si>
  <si>
    <t>Nicklas A.</t>
  </si>
  <si>
    <t>Samuel K.</t>
  </si>
  <si>
    <t>Martin M.</t>
  </si>
  <si>
    <t>Claes H.B.</t>
  </si>
  <si>
    <t>Coralin B</t>
  </si>
  <si>
    <t>Ivan E.</t>
  </si>
  <si>
    <r>
      <t xml:space="preserve">Datoene er </t>
    </r>
    <r>
      <rPr>
        <b/>
        <strike/>
        <sz val="11"/>
        <rFont val="Calibri"/>
        <family val="2"/>
      </rPr>
      <t>27.08; 17.09; 8.10; 22.10; 12.11</t>
    </r>
    <r>
      <rPr>
        <b/>
        <sz val="11"/>
        <rFont val="Calibri"/>
        <family val="2"/>
      </rPr>
      <t xml:space="preserve">; 26.11; 10.12 kl.19.00 -21.30 </t>
    </r>
  </si>
  <si>
    <t>Vegard. S</t>
  </si>
  <si>
    <r>
      <rPr>
        <b/>
        <i/>
        <strike/>
        <u/>
        <sz val="14"/>
        <color indexed="10"/>
        <rFont val="Arial"/>
        <family val="2"/>
      </rPr>
      <t>11.09</t>
    </r>
    <r>
      <rPr>
        <b/>
        <i/>
        <u/>
        <sz val="14"/>
        <color indexed="10"/>
        <rFont val="Arial"/>
        <family val="2"/>
      </rPr>
      <t xml:space="preserve">; </t>
    </r>
    <r>
      <rPr>
        <b/>
        <i/>
        <strike/>
        <u/>
        <sz val="14"/>
        <color indexed="10"/>
        <rFont val="Arial"/>
        <family val="2"/>
      </rPr>
      <t>16.10</t>
    </r>
    <r>
      <rPr>
        <b/>
        <i/>
        <u/>
        <sz val="14"/>
        <color indexed="10"/>
        <rFont val="Arial"/>
        <family val="2"/>
      </rPr>
      <t xml:space="preserve">; </t>
    </r>
    <r>
      <rPr>
        <b/>
        <i/>
        <strike/>
        <u/>
        <sz val="14"/>
        <color indexed="10"/>
        <rFont val="Arial"/>
        <family val="2"/>
      </rPr>
      <t>6.11</t>
    </r>
    <r>
      <rPr>
        <b/>
        <i/>
        <u/>
        <sz val="14"/>
        <color indexed="10"/>
        <rFont val="Arial"/>
        <family val="2"/>
      </rPr>
      <t xml:space="preserve">; </t>
    </r>
    <r>
      <rPr>
        <b/>
        <i/>
        <strike/>
        <u/>
        <sz val="14"/>
        <color indexed="10"/>
        <rFont val="Arial"/>
        <family val="2"/>
      </rPr>
      <t>11.12</t>
    </r>
  </si>
  <si>
    <t>Bendik M. NjF</t>
  </si>
  <si>
    <t>Viktor M. NjF</t>
  </si>
  <si>
    <t>Benjamin Dahlbo NjF</t>
  </si>
  <si>
    <t>Teodor T.</t>
  </si>
  <si>
    <t>1 treningskonkurranse består av puljerunde (alle mot alle - 5 poengs kamper)</t>
  </si>
  <si>
    <t>SUM 5</t>
  </si>
  <si>
    <t>VÅREN 2015</t>
  </si>
  <si>
    <r>
      <t>Treningkonkurranse</t>
    </r>
    <r>
      <rPr>
        <b/>
        <u/>
        <sz val="20"/>
        <color indexed="36"/>
        <rFont val="Calibri"/>
        <family val="2"/>
      </rPr>
      <t xml:space="preserve"> ”Torsdagsserie – WHISKY CUP”</t>
    </r>
  </si>
  <si>
    <t>U15, U13 (2000-)</t>
  </si>
  <si>
    <t xml:space="preserve">Ivan E. </t>
  </si>
  <si>
    <t>Aeksander K-F.</t>
  </si>
  <si>
    <t>Samuel K.S.</t>
  </si>
  <si>
    <t>Emil F.R</t>
  </si>
  <si>
    <t>Anders S</t>
  </si>
  <si>
    <t>Casper M.B</t>
  </si>
  <si>
    <t>Geir S-</t>
  </si>
  <si>
    <t>Martin M</t>
  </si>
  <si>
    <t>Bendik U.</t>
  </si>
  <si>
    <t>Ingrid S.W.</t>
  </si>
  <si>
    <t>Alexander B.</t>
  </si>
  <si>
    <t>Casper B. (BF)</t>
  </si>
  <si>
    <t>Ludvig H. (NjF)</t>
  </si>
  <si>
    <t>Benjamin D. (NjF)</t>
  </si>
  <si>
    <t>O.A. Krohn (NjF)</t>
  </si>
  <si>
    <t>Ole-Magnus O. (NjF)</t>
  </si>
  <si>
    <t>Mathias (NjF)</t>
  </si>
  <si>
    <t>Ferdinand E (OF)</t>
  </si>
  <si>
    <t>Wilhelm (FF)</t>
  </si>
  <si>
    <t>Fredrik (FF)</t>
  </si>
  <si>
    <t>Sara (FF)</t>
  </si>
  <si>
    <t xml:space="preserve"> kl.19.00 -21.30</t>
  </si>
  <si>
    <t>Treningskonkurranse ”ONSDAGSSERIE” i VÅREN 2015</t>
  </si>
  <si>
    <t>Tord F</t>
  </si>
  <si>
    <t>Den beste kvinnefekteren (alle aldersklasser)</t>
  </si>
  <si>
    <t>Premier til</t>
  </si>
  <si>
    <t>Den beste seniorfekteren (gjelder junior, kadett også)</t>
  </si>
  <si>
    <r>
      <rPr>
        <b/>
        <i/>
        <strike/>
        <sz val="20"/>
        <color indexed="56"/>
        <rFont val="Arial"/>
        <family val="2"/>
      </rPr>
      <t>15.01; 12.02; 5.03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16.04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21.05</t>
    </r>
    <r>
      <rPr>
        <b/>
        <i/>
        <sz val="20"/>
        <color indexed="56"/>
        <rFont val="Arial"/>
        <family val="2"/>
      </rPr>
      <t xml:space="preserve"> kl. 19:30 - 21:30</t>
    </r>
  </si>
  <si>
    <t xml:space="preserve">Den beste veteranfekteren (40+ og eldre) - </t>
  </si>
  <si>
    <t>Gregor Gilfillan</t>
  </si>
  <si>
    <t>Claus S.Mørch</t>
  </si>
  <si>
    <t>Elisabeth S.Nilsen</t>
  </si>
  <si>
    <r>
      <rPr>
        <b/>
        <i/>
        <strike/>
        <sz val="20"/>
        <color indexed="56"/>
        <rFont val="Arial"/>
        <family val="2"/>
      </rPr>
      <t>21.01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4.02; 25.02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18.03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8.04</t>
    </r>
    <r>
      <rPr>
        <b/>
        <i/>
        <sz val="20"/>
        <color indexed="56"/>
        <rFont val="Arial"/>
        <family val="2"/>
      </rPr>
      <t xml:space="preserve">; </t>
    </r>
    <r>
      <rPr>
        <b/>
        <i/>
        <strike/>
        <sz val="20"/>
        <color indexed="56"/>
        <rFont val="Arial"/>
        <family val="2"/>
      </rPr>
      <t>22.04</t>
    </r>
    <r>
      <rPr>
        <b/>
        <i/>
        <sz val="20"/>
        <color indexed="56"/>
        <rFont val="Arial"/>
        <family val="2"/>
      </rPr>
      <t>;</t>
    </r>
    <r>
      <rPr>
        <b/>
        <i/>
        <strike/>
        <sz val="20"/>
        <color indexed="56"/>
        <rFont val="Arial"/>
        <family val="2"/>
      </rPr>
      <t xml:space="preserve"> 6.05; 27.05 </t>
    </r>
  </si>
  <si>
    <t>Treningskonkurranse ”ONSDAGSSERIE” i HØST 2015</t>
  </si>
  <si>
    <t>1 treningskonkurranse består av puljerunde og DE med alle plasser</t>
  </si>
  <si>
    <t>Utstyrspremier til 6 beste. i klasse SJK og 3 beste i klasse U15U13 (f.å 2001 og yngre)</t>
  </si>
  <si>
    <t>Fektere som deltar i alle treningskonkurranser får ekstra premier.</t>
  </si>
  <si>
    <t>U15, U13 (f.å. 2001-)</t>
  </si>
  <si>
    <t xml:space="preserve">Datoene: </t>
  </si>
  <si>
    <t xml:space="preserve"> ”Torsdagsserie – WHISKY CUP” i HØST 2015</t>
  </si>
  <si>
    <t>Serie består av 4 treningskonkurranser, alle resultater teller til premieutdeling</t>
  </si>
  <si>
    <t>Datoene</t>
  </si>
  <si>
    <t>Deltakelse: fektere fra BYF og andre klubber som er født før 2002.</t>
  </si>
  <si>
    <t>Samuel S.</t>
  </si>
  <si>
    <t>Zoltan M.K.</t>
  </si>
  <si>
    <t>Elisabeth N.</t>
  </si>
  <si>
    <t>Jens S</t>
  </si>
  <si>
    <t>Aleksander K-F.</t>
  </si>
  <si>
    <t>Maria M</t>
  </si>
  <si>
    <t>Andras R.</t>
  </si>
  <si>
    <t>Harald I-J.</t>
  </si>
  <si>
    <t>LIN Hui Min (TPE)</t>
  </si>
  <si>
    <t>CHEN Wei Ting (TPE)</t>
  </si>
  <si>
    <t>CHANG Chialingn (TPE)</t>
  </si>
  <si>
    <t>Joachim S.G.</t>
  </si>
  <si>
    <t>Vilhelm (FrFK)</t>
  </si>
  <si>
    <t>Fredrik (FrFK)</t>
  </si>
  <si>
    <t>Ferdinand E. (OF)</t>
  </si>
  <si>
    <r>
      <rPr>
        <b/>
        <strike/>
        <sz val="18"/>
        <color indexed="10"/>
        <rFont val="Calibri"/>
        <family val="2"/>
      </rPr>
      <t>26.08; 16.09; 14.10; 28.10; 11.11; 25.11; 02.12</t>
    </r>
    <r>
      <rPr>
        <b/>
        <sz val="18"/>
        <color indexed="10"/>
        <rFont val="Calibri"/>
        <family val="2"/>
      </rPr>
      <t xml:space="preserve"> kl.19.00 -21.30 </t>
    </r>
  </si>
  <si>
    <t>10.09; 08.10; 19.11; 10.12</t>
  </si>
  <si>
    <t>Endre K.</t>
  </si>
  <si>
    <t>Truls P.</t>
  </si>
  <si>
    <t xml:space="preserve"> ”Torsdagsserie – WHISKY CUP” i VÅR 2016</t>
  </si>
  <si>
    <r>
      <t xml:space="preserve">Serie består av 6 treningskonkurranser, </t>
    </r>
    <r>
      <rPr>
        <b/>
        <sz val="20"/>
        <color indexed="10"/>
        <rFont val="Calibri"/>
        <family val="2"/>
      </rPr>
      <t>alle</t>
    </r>
    <r>
      <rPr>
        <b/>
        <sz val="12"/>
        <rFont val="Calibri"/>
        <family val="2"/>
      </rPr>
      <t xml:space="preserve"> resultater teller til premieutdeling</t>
    </r>
  </si>
  <si>
    <t>Treningskonkurranse ”ONSDAGSSERIE” i VÅR 2016</t>
  </si>
  <si>
    <t>Ferdinand E.</t>
  </si>
  <si>
    <t>Katarina M. (OF)</t>
  </si>
  <si>
    <t>Andras R</t>
  </si>
  <si>
    <t>Joachim S-G</t>
  </si>
  <si>
    <r>
      <rPr>
        <b/>
        <sz val="22"/>
        <color indexed="10"/>
        <rFont val="Calibri"/>
        <family val="2"/>
      </rPr>
      <t>ALLE</t>
    </r>
    <r>
      <rPr>
        <b/>
        <sz val="11"/>
        <rFont val="Calibri"/>
        <family val="2"/>
      </rPr>
      <t xml:space="preserve"> </t>
    </r>
    <r>
      <rPr>
        <b/>
        <sz val="12"/>
        <rFont val="Calibri"/>
        <family val="2"/>
      </rPr>
      <t>resultater teller til premieutdeling (inkl. fektere fra andre klubber)</t>
    </r>
  </si>
  <si>
    <t>Kjetil D. (NøF)</t>
  </si>
  <si>
    <t>Elias D. (NøF)</t>
  </si>
  <si>
    <t>Geir K. H.</t>
  </si>
  <si>
    <t>Franziska F. (OSI)</t>
  </si>
  <si>
    <t xml:space="preserve">27.01; 17.02; 16.03; 13.04; 04.05; 18.05; 01.06 kl.19.00 -21.30 </t>
  </si>
  <si>
    <t>28.01; 25.02; 10.03; 07.04; 12.05; 02.06</t>
  </si>
  <si>
    <t>Treningskonkurranse ”ONSDAGSSERIE” i HØST 2016</t>
  </si>
  <si>
    <t>SUM (6)</t>
  </si>
  <si>
    <t>U15, U13 (f.å. 2002-)</t>
  </si>
  <si>
    <t xml:space="preserve"> ”Torsdagsserie – WHISKY CUP” i HØST 2016</t>
  </si>
  <si>
    <r>
      <t xml:space="preserve">Serie består av 4 treningskonkurranser, </t>
    </r>
    <r>
      <rPr>
        <b/>
        <sz val="20"/>
        <color indexed="10"/>
        <rFont val="Calibri"/>
        <family val="2"/>
      </rPr>
      <t>alle</t>
    </r>
    <r>
      <rPr>
        <b/>
        <sz val="12"/>
        <rFont val="Calibri"/>
        <family val="2"/>
      </rPr>
      <t xml:space="preserve"> resultater teller til premieutdeling</t>
    </r>
  </si>
  <si>
    <t>Deltakelse: fektere fra BYF og andre klubber som er født før 2003.</t>
  </si>
  <si>
    <t>Kaja F.R.</t>
  </si>
  <si>
    <t>Emil F-R.</t>
  </si>
  <si>
    <t>ErikE.</t>
  </si>
  <si>
    <t>Joachim S.-G.</t>
  </si>
  <si>
    <t>Kaja F-R.</t>
  </si>
  <si>
    <t>Shirin V. (GER)</t>
  </si>
  <si>
    <t>Charlotte N.</t>
  </si>
  <si>
    <t xml:space="preserve">14.09; 28.09; 12.10; 26.10; 09.11; 30.11 kl.19.00 -21.30 </t>
  </si>
  <si>
    <t>PREMIEUTDELING PÅ JULEAVSLUTNINGEN ONSDAG 14. DESEMBER</t>
  </si>
  <si>
    <t>Lamberto S.</t>
  </si>
  <si>
    <r>
      <rPr>
        <b/>
        <i/>
        <strike/>
        <u/>
        <sz val="10"/>
        <color indexed="10"/>
        <rFont val="Arial"/>
        <family val="2"/>
      </rPr>
      <t>22.09; 20.10; 17.11; 08.12</t>
    </r>
    <r>
      <rPr>
        <b/>
        <i/>
        <u/>
        <sz val="10"/>
        <color indexed="10"/>
        <rFont val="Arial"/>
        <family val="2"/>
      </rPr>
      <t xml:space="preserve"> kl. 19:30 til 21:30</t>
    </r>
  </si>
  <si>
    <t xml:space="preserve"> ”Torsdagsserie – WHISKY CUP” i VÅR 2017</t>
  </si>
  <si>
    <t>Pl</t>
  </si>
  <si>
    <t>Treningskonkurranse ”ONSDAGSSERIE” i VÅR 2017</t>
  </si>
  <si>
    <t>Julia N-Z.</t>
  </si>
  <si>
    <t>Erik H.</t>
  </si>
  <si>
    <t>Daniel B</t>
  </si>
  <si>
    <t>Margrete M</t>
  </si>
  <si>
    <t>Eirik H-J.</t>
  </si>
  <si>
    <t>Edvard E.</t>
  </si>
  <si>
    <t>Wojciech L. (POL)</t>
  </si>
  <si>
    <t>Wojciech K. (POL)</t>
  </si>
  <si>
    <t>Francesco C. (ITA)</t>
  </si>
  <si>
    <t>John Hugo P. (FF)</t>
  </si>
  <si>
    <t>Ole Henrik P. (FF)</t>
  </si>
  <si>
    <t>Inge S.</t>
  </si>
  <si>
    <t>Tomas G. BF</t>
  </si>
  <si>
    <t>Claus T.M</t>
  </si>
  <si>
    <t>Kristoffer A.</t>
  </si>
  <si>
    <t>Svend M. E. StF</t>
  </si>
  <si>
    <t>Lamberto C.</t>
  </si>
  <si>
    <t>Fabian A. BF</t>
  </si>
  <si>
    <t>Franz Philip P.H.</t>
  </si>
  <si>
    <t>Mikael B. W.</t>
  </si>
  <si>
    <t>Chloe B.</t>
  </si>
  <si>
    <t>Aldersklasse</t>
  </si>
  <si>
    <t>S</t>
  </si>
  <si>
    <t>J</t>
  </si>
  <si>
    <t>K</t>
  </si>
  <si>
    <t>V</t>
  </si>
  <si>
    <t>U15</t>
  </si>
  <si>
    <t>U13</t>
  </si>
  <si>
    <t>U11</t>
  </si>
  <si>
    <r>
      <rPr>
        <b/>
        <sz val="12"/>
        <color indexed="10"/>
        <rFont val="Times New Roman"/>
        <family val="1"/>
      </rPr>
      <t xml:space="preserve">        </t>
    </r>
    <r>
      <rPr>
        <b/>
        <sz val="12"/>
        <color indexed="10"/>
        <rFont val="Calibri"/>
        <family val="2"/>
      </rPr>
      <t>Den beste seniorfekteren (gjelder junior, kadett også)</t>
    </r>
  </si>
  <si>
    <t>Elisabeth S.N..</t>
  </si>
  <si>
    <t>Truls P</t>
  </si>
  <si>
    <t>Elias D. NøF</t>
  </si>
  <si>
    <r>
      <t xml:space="preserve">Datoene: </t>
    </r>
    <r>
      <rPr>
        <b/>
        <strike/>
        <sz val="14"/>
        <color indexed="10"/>
        <rFont val="Arial Black"/>
        <family val="2"/>
      </rPr>
      <t>11.01, 25.01, 08.02, 01.03, 22.03, 26.04, 10.05, 31.05 kl. 19:00 - 21:30</t>
    </r>
  </si>
  <si>
    <r>
      <t>Datoene:</t>
    </r>
    <r>
      <rPr>
        <b/>
        <strike/>
        <sz val="16"/>
        <color indexed="10"/>
        <rFont val="Calibri"/>
        <family val="2"/>
      </rPr>
      <t xml:space="preserve"> 19.01, 23.02, 16.03, 06.04, 04.05, 08.06.</t>
    </r>
    <r>
      <rPr>
        <b/>
        <sz val="16"/>
        <color indexed="10"/>
        <rFont val="Calibri"/>
        <family val="2"/>
      </rPr>
      <t xml:space="preserve"> kl. 19:30 til 21:30</t>
    </r>
  </si>
  <si>
    <t>Treningskonkurranse ”ONSDAGSSERIE” i HØST 2017</t>
  </si>
  <si>
    <t>1 treningskonkurranse består av puljerunde og DE med alle plasser I TOPP 16</t>
  </si>
  <si>
    <t xml:space="preserve">Poeng i hver konkurranse: </t>
  </si>
  <si>
    <t>Utstyrspremier til 6 beste. i klasse SJK og 3 beste i klasse U15U13 (f.å 2003 og yngre)</t>
  </si>
  <si>
    <t>32p.</t>
  </si>
  <si>
    <t>28p.</t>
  </si>
  <si>
    <t>24p.</t>
  </si>
  <si>
    <t>20p.</t>
  </si>
  <si>
    <t>18p</t>
  </si>
  <si>
    <t>16p.</t>
  </si>
  <si>
    <t>14p.</t>
  </si>
  <si>
    <t>12p.</t>
  </si>
  <si>
    <t>9p.</t>
  </si>
  <si>
    <t>8p.</t>
  </si>
  <si>
    <t>7p.</t>
  </si>
  <si>
    <t>6p.</t>
  </si>
  <si>
    <t>5p.</t>
  </si>
  <si>
    <t>4p.</t>
  </si>
  <si>
    <t>3p.</t>
  </si>
  <si>
    <t>2p.</t>
  </si>
  <si>
    <t>1p.</t>
  </si>
  <si>
    <t>17-</t>
  </si>
  <si>
    <t>Hanne Sofie M (BF)</t>
  </si>
  <si>
    <t>Plass</t>
  </si>
  <si>
    <t>Poeng</t>
  </si>
  <si>
    <t xml:space="preserve"> ”Torsdagsserie – WHISKY CUP” i HØST 2017</t>
  </si>
  <si>
    <t>23-</t>
  </si>
  <si>
    <t>Daniel B.</t>
  </si>
  <si>
    <t>Joachim S-G.</t>
  </si>
  <si>
    <t>U15, U13 (f.å. 2003-)</t>
  </si>
  <si>
    <t>Hanne Sofie M.</t>
  </si>
  <si>
    <t>Victor F.S.</t>
  </si>
  <si>
    <t>Victor F. S.</t>
  </si>
  <si>
    <t>Nicklas E.A.</t>
  </si>
  <si>
    <r>
      <t>Datoene:</t>
    </r>
    <r>
      <rPr>
        <b/>
        <strike/>
        <sz val="16"/>
        <color indexed="10"/>
        <rFont val="Calibri"/>
        <family val="2"/>
      </rPr>
      <t xml:space="preserve"> 14.09, 19.10, 9.11,</t>
    </r>
    <r>
      <rPr>
        <b/>
        <sz val="16"/>
        <color indexed="10"/>
        <rFont val="Calibri"/>
        <family val="2"/>
      </rPr>
      <t xml:space="preserve"> 30.11. kl. 19:30 til 21:30</t>
    </r>
  </si>
  <si>
    <t>Harald I-J</t>
  </si>
  <si>
    <t>Eirik I-J.</t>
  </si>
  <si>
    <r>
      <t xml:space="preserve">Datoene: </t>
    </r>
    <r>
      <rPr>
        <b/>
        <strike/>
        <sz val="14"/>
        <color indexed="10"/>
        <rFont val="Arial Black"/>
        <family val="2"/>
      </rPr>
      <t xml:space="preserve">30.08, 20.09, 11.10, 25.10, 15.11, 06.12 </t>
    </r>
    <r>
      <rPr>
        <b/>
        <sz val="14"/>
        <color indexed="10"/>
        <rFont val="Arial Black"/>
        <family val="2"/>
      </rPr>
      <t>kl. 19:00 - 21:30</t>
    </r>
  </si>
  <si>
    <t>Treningskonkurranse ”ONSDAGSSERIE” i VÅR 2018</t>
  </si>
  <si>
    <t>Kasper H (NøF)</t>
  </si>
  <si>
    <t xml:space="preserve"> ”Torsdagsserie – WHISKY CUP” i VÅR 2018</t>
  </si>
  <si>
    <t>Herman S (NøF)</t>
  </si>
  <si>
    <t>A</t>
  </si>
  <si>
    <t xml:space="preserve">Geir S. </t>
  </si>
  <si>
    <t>Katalin L.</t>
  </si>
  <si>
    <t>Mikael B.W.</t>
  </si>
  <si>
    <t>Leon T.M.</t>
  </si>
  <si>
    <t>Benjamin H. D.</t>
  </si>
  <si>
    <t>Emil D. (NøF)</t>
  </si>
  <si>
    <t>Anton R</t>
  </si>
  <si>
    <t>Robert G. (OF)</t>
  </si>
  <si>
    <t>Leon M.</t>
  </si>
  <si>
    <t>Fanni L</t>
  </si>
  <si>
    <t>Markus I.</t>
  </si>
  <si>
    <r>
      <t xml:space="preserve">Datoene: </t>
    </r>
    <r>
      <rPr>
        <b/>
        <strike/>
        <sz val="14"/>
        <color indexed="10"/>
        <rFont val="Arial Black"/>
        <family val="2"/>
      </rPr>
      <t>10.01, 7.02, 7.03, 4.04, 25.04, 9.05, 30.05</t>
    </r>
    <r>
      <rPr>
        <b/>
        <sz val="14"/>
        <color indexed="10"/>
        <rFont val="Arial Black"/>
        <family val="2"/>
      </rPr>
      <t xml:space="preserve"> </t>
    </r>
    <r>
      <rPr>
        <b/>
        <strike/>
        <sz val="14"/>
        <color indexed="10"/>
        <rFont val="Arial Black"/>
        <family val="2"/>
      </rPr>
      <t xml:space="preserve"> </t>
    </r>
    <r>
      <rPr>
        <b/>
        <sz val="14"/>
        <color indexed="10"/>
        <rFont val="Arial Black"/>
        <family val="2"/>
      </rPr>
      <t>kl. 19:00 - 21:30</t>
    </r>
  </si>
  <si>
    <t>Datoene: 18.01, 15.02, 15.03, 12.04, 3.05, 6.06 kl. 19:30 til 21:30</t>
  </si>
  <si>
    <t xml:space="preserve"> ”Torsdagsserie – WHISKY CUP” i HØST 2018</t>
  </si>
  <si>
    <t>U23</t>
  </si>
  <si>
    <t>Treningskonkurranse ”ONSDAGSSERIE” i HØST 2018</t>
  </si>
  <si>
    <t>Utstyrspremier til 6 beste. i klasse SJK og 3 beste i klasse U15U13 (f.å 2004 og yngre)</t>
  </si>
  <si>
    <t>U15, U13 (f.å. 2004-)</t>
  </si>
  <si>
    <t>Bjørn S.</t>
  </si>
  <si>
    <t>Theodor K.</t>
  </si>
  <si>
    <t>Haakon W.</t>
  </si>
  <si>
    <t>Chiara K.</t>
  </si>
  <si>
    <t>Kristoffer A</t>
  </si>
  <si>
    <t>Joachim M</t>
  </si>
  <si>
    <t>Datoene: 13.09, 18.10, 15.11, 29.11 kl. 19:30 til 21:30</t>
  </si>
  <si>
    <t>Marcus B. (NjF)</t>
  </si>
  <si>
    <t>Ole Magnus O. (NjF)</t>
  </si>
  <si>
    <t>500+100</t>
  </si>
  <si>
    <t>400+100</t>
  </si>
  <si>
    <t>Datoene: 5.09, 10.10, 24.10, 7.11, 21.11, 5.12 kl. 19:00 - 21:30</t>
  </si>
  <si>
    <t>Poengtabell</t>
  </si>
  <si>
    <t>Onsdagsserie</t>
  </si>
  <si>
    <t>Whisky Cup</t>
  </si>
  <si>
    <t>Katerina M. (TFK)</t>
  </si>
  <si>
    <t>Alexander M. (TFK)</t>
  </si>
  <si>
    <t>U15, U13 (f.å. 2005-)</t>
  </si>
  <si>
    <t>Treningskonkurranse ”ONSDAGSSERIE” i HØST 2019</t>
  </si>
  <si>
    <t xml:space="preserve"> ”Torsdagsserie – WHISKY CUP” i HØST 2019</t>
  </si>
  <si>
    <t>Deltakelse: fektere fra BYF og andre klubber som er født før 2005.</t>
  </si>
  <si>
    <t>Svend Markus E</t>
  </si>
  <si>
    <t>Marcus B.</t>
  </si>
  <si>
    <t>Anna R.</t>
  </si>
  <si>
    <t>Franz Philip H.</t>
  </si>
  <si>
    <t>Martin B.</t>
  </si>
  <si>
    <t>Victor S.</t>
  </si>
  <si>
    <t>BYF</t>
  </si>
  <si>
    <t>STF</t>
  </si>
  <si>
    <t>NJF</t>
  </si>
  <si>
    <t>Al.klasse</t>
  </si>
  <si>
    <t>Chris B</t>
  </si>
  <si>
    <t>Anna R</t>
  </si>
  <si>
    <t>Erik H</t>
  </si>
  <si>
    <t>Ivan E</t>
  </si>
  <si>
    <t>Julia N-Z</t>
  </si>
  <si>
    <t xml:space="preserve">OA Krohn </t>
  </si>
  <si>
    <t>NjF</t>
  </si>
  <si>
    <t>Benjamin D</t>
  </si>
  <si>
    <t>Katherina M.</t>
  </si>
  <si>
    <t>TF</t>
  </si>
  <si>
    <t>Viktor B.</t>
  </si>
  <si>
    <t>Andreas B.</t>
  </si>
  <si>
    <t>Hans F.</t>
  </si>
  <si>
    <t>Eirik I-J</t>
  </si>
  <si>
    <t>David F.</t>
  </si>
  <si>
    <t>Draugedalen Ellias (NØF)</t>
  </si>
  <si>
    <t>Draugedalen Emil (NØF)</t>
  </si>
  <si>
    <t>Draugedalen Kjetil (NØF)</t>
  </si>
  <si>
    <t>1 treningskonkurranse består</t>
  </si>
  <si>
    <t>av puljerunde</t>
  </si>
  <si>
    <t>(alle mot alle opptil 5 poeng)</t>
  </si>
  <si>
    <r>
      <t xml:space="preserve">Premier til           -        </t>
    </r>
    <r>
      <rPr>
        <b/>
        <sz val="11"/>
        <color indexed="17"/>
        <rFont val="Calibri"/>
        <family val="2"/>
      </rPr>
      <t>Den beste veteranfekteren (40+ og eldre)</t>
    </r>
  </si>
  <si>
    <r>
      <rPr>
        <b/>
        <sz val="11"/>
        <color indexed="10"/>
        <rFont val="Times New Roman"/>
        <family val="1"/>
      </rPr>
      <t xml:space="preserve">        </t>
    </r>
    <r>
      <rPr>
        <b/>
        <sz val="11"/>
        <color indexed="10"/>
        <rFont val="Calibri"/>
        <family val="2"/>
      </rPr>
      <t>Den beste seniorfekteren (gjelder junior, kadett også)</t>
    </r>
  </si>
  <si>
    <r>
      <rPr>
        <b/>
        <sz val="11"/>
        <color indexed="30"/>
        <rFont val="Times New Roman"/>
        <family val="1"/>
      </rPr>
      <t xml:space="preserve"> </t>
    </r>
    <r>
      <rPr>
        <b/>
        <sz val="11"/>
        <color indexed="30"/>
        <rFont val="Calibri"/>
        <family val="2"/>
      </rPr>
      <t>Den beste kvinnefekteren (alle aldersklasser)</t>
    </r>
  </si>
  <si>
    <t>Samuel K.S</t>
  </si>
  <si>
    <r>
      <rPr>
        <b/>
        <strike/>
        <sz val="16"/>
        <color rgb="FFFF0000"/>
        <rFont val="Calibri"/>
        <family val="2"/>
      </rPr>
      <t>Datoene: 29.08, 19.09, 24.10, 21.11</t>
    </r>
    <r>
      <rPr>
        <b/>
        <sz val="16"/>
        <color rgb="FFFF0000"/>
        <rFont val="Calibri"/>
        <family val="2"/>
      </rPr>
      <t xml:space="preserve"> kl. 19:30 til 21:30</t>
    </r>
  </si>
  <si>
    <t>Utstyrspremier til 6 beste. i klasse SJK og 3 beste i klasse U15U13 (f.å 2005 og yngre)</t>
  </si>
  <si>
    <r>
      <t xml:space="preserve">Datoene: </t>
    </r>
    <r>
      <rPr>
        <b/>
        <strike/>
        <sz val="14"/>
        <color rgb="FFFF0000"/>
        <rFont val="Arial Black"/>
        <family val="2"/>
      </rPr>
      <t>4.09, 25.09, 09.10, 30.10, 13.11, 4.12</t>
    </r>
    <r>
      <rPr>
        <b/>
        <sz val="14"/>
        <color rgb="FFFF0000"/>
        <rFont val="Arial Black"/>
        <family val="2"/>
      </rPr>
      <t xml:space="preserve"> kl. 19:00 - 21:30</t>
    </r>
  </si>
  <si>
    <t>Serien består av 7 treningskonkurranser.</t>
  </si>
  <si>
    <t>Cord von B.</t>
  </si>
  <si>
    <t>StF</t>
  </si>
  <si>
    <t>Benjamin D.</t>
  </si>
  <si>
    <t>Joachim M.</t>
  </si>
  <si>
    <t>Franz Philip PH.</t>
  </si>
  <si>
    <t>Markus I</t>
  </si>
  <si>
    <t>Viktor H-B</t>
  </si>
  <si>
    <t>Treningskonkurranse ”ONSDAGSSERIE” i HØST 2020</t>
  </si>
  <si>
    <t>vår 2020</t>
  </si>
  <si>
    <t>høst 2020</t>
  </si>
  <si>
    <t>2.sep.</t>
  </si>
  <si>
    <t>U15, U13 (f.å. 2006-)</t>
  </si>
  <si>
    <t xml:space="preserve"> ”Torsdagsserie – WHISKY CUP” i HØST 2020</t>
  </si>
  <si>
    <r>
      <t>Serie består av</t>
    </r>
    <r>
      <rPr>
        <b/>
        <sz val="20"/>
        <rFont val="Calibri"/>
        <family val="2"/>
      </rPr>
      <t xml:space="preserve"> </t>
    </r>
    <r>
      <rPr>
        <b/>
        <sz val="20"/>
        <color rgb="FFFF0000"/>
        <rFont val="Calibri"/>
        <family val="2"/>
      </rPr>
      <t xml:space="preserve">4 </t>
    </r>
    <r>
      <rPr>
        <b/>
        <sz val="12"/>
        <rFont val="Calibri"/>
        <family val="2"/>
      </rPr>
      <t xml:space="preserve">treningskonkurranser, </t>
    </r>
    <r>
      <rPr>
        <b/>
        <sz val="20"/>
        <color indexed="10"/>
        <rFont val="Calibri"/>
        <family val="2"/>
      </rPr>
      <t>alle</t>
    </r>
    <r>
      <rPr>
        <b/>
        <sz val="12"/>
        <rFont val="Calibri"/>
        <family val="2"/>
      </rPr>
      <t xml:space="preserve"> resultater teller til premieutdeling</t>
    </r>
  </si>
  <si>
    <t>Poengene fra abrutt sesong 2019/20 teller også.</t>
  </si>
  <si>
    <t>Kristoffer S</t>
  </si>
  <si>
    <t>Theodor HM</t>
  </si>
  <si>
    <t>Elisabeth P.</t>
  </si>
  <si>
    <t>SUM (9)</t>
  </si>
  <si>
    <t>Alexander L</t>
  </si>
  <si>
    <r>
      <t>Datoene:</t>
    </r>
    <r>
      <rPr>
        <b/>
        <strike/>
        <sz val="16"/>
        <color rgb="FFFF0000"/>
        <rFont val="Calibri"/>
        <family val="2"/>
      </rPr>
      <t xml:space="preserve"> 10.09, 08.10</t>
    </r>
    <r>
      <rPr>
        <b/>
        <sz val="16"/>
        <color rgb="FFFF0000"/>
        <rFont val="Calibri"/>
        <family val="2"/>
      </rPr>
      <t>, 12.11, 03.12 kl. 19:30 til 21:30</t>
    </r>
  </si>
  <si>
    <t>2020/1</t>
  </si>
  <si>
    <t>2020/2</t>
  </si>
  <si>
    <t>Poengene fra abrutt sesong 2020/1 teller også.</t>
  </si>
  <si>
    <t>Sophia P.</t>
  </si>
  <si>
    <r>
      <t xml:space="preserve">Datoene: </t>
    </r>
    <r>
      <rPr>
        <b/>
        <strike/>
        <sz val="14"/>
        <color rgb="FFFF0000"/>
        <rFont val="Arial Black"/>
        <family val="2"/>
      </rPr>
      <t>02.9, 23.09, 14.10, 28.10</t>
    </r>
    <r>
      <rPr>
        <b/>
        <sz val="14"/>
        <color rgb="FFFF0000"/>
        <rFont val="Arial Black"/>
        <family val="2"/>
      </rPr>
      <t>, 18.11, 09.12 kl. 19:00 - 21:30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</si>
</sst>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Calibri"/>
      <family val="2"/>
    </font>
    <font>
      <sz val="12"/>
      <name val="Arial"/>
      <family val="2"/>
    </font>
    <font>
      <b/>
      <u/>
      <sz val="14"/>
      <color indexed="56"/>
      <name val="Calibri"/>
      <family val="2"/>
    </font>
    <font>
      <b/>
      <strike/>
      <sz val="11"/>
      <name val="Cambria"/>
      <family val="1"/>
    </font>
    <font>
      <b/>
      <strike/>
      <sz val="11"/>
      <name val="Arial"/>
      <family val="2"/>
    </font>
    <font>
      <b/>
      <sz val="11"/>
      <name val="Cambria"/>
      <family val="1"/>
    </font>
    <font>
      <b/>
      <sz val="14"/>
      <color indexed="63"/>
      <name val="Arial"/>
      <family val="2"/>
    </font>
    <font>
      <b/>
      <strike/>
      <sz val="14"/>
      <color indexed="63"/>
      <name val="Arial"/>
      <family val="2"/>
    </font>
    <font>
      <b/>
      <sz val="10"/>
      <name val="Palatino Linotype"/>
      <family val="1"/>
    </font>
    <font>
      <b/>
      <sz val="12"/>
      <color indexed="10"/>
      <name val="Times New Roman"/>
      <family val="1"/>
    </font>
    <font>
      <b/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2"/>
      <color indexed="30"/>
      <name val="Times New Roman"/>
      <family val="1"/>
    </font>
    <font>
      <b/>
      <sz val="12"/>
      <color indexed="30"/>
      <name val="Calibri"/>
      <family val="2"/>
    </font>
    <font>
      <b/>
      <u/>
      <sz val="20"/>
      <color indexed="36"/>
      <name val="Calibri"/>
      <family val="2"/>
    </font>
    <font>
      <sz val="11"/>
      <name val="Arial"/>
      <family val="2"/>
    </font>
    <font>
      <b/>
      <i/>
      <u/>
      <sz val="14"/>
      <color indexed="10"/>
      <name val="Arial"/>
      <family val="2"/>
    </font>
    <font>
      <b/>
      <i/>
      <strike/>
      <u/>
      <sz val="14"/>
      <color indexed="10"/>
      <name val="Arial"/>
      <family val="2"/>
    </font>
    <font>
      <b/>
      <strike/>
      <sz val="11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color indexed="56"/>
      <name val="Arial"/>
      <family val="2"/>
    </font>
    <font>
      <b/>
      <i/>
      <strike/>
      <sz val="20"/>
      <color indexed="56"/>
      <name val="Arial"/>
      <family val="2"/>
    </font>
    <font>
      <b/>
      <i/>
      <strike/>
      <u/>
      <sz val="20"/>
      <color indexed="10"/>
      <name val="Arial"/>
      <family val="2"/>
    </font>
    <font>
      <b/>
      <sz val="18"/>
      <color indexed="10"/>
      <name val="Calibri"/>
      <family val="2"/>
    </font>
    <font>
      <b/>
      <strike/>
      <sz val="18"/>
      <color indexed="10"/>
      <name val="Calibri"/>
      <family val="2"/>
    </font>
    <font>
      <b/>
      <sz val="18"/>
      <name val="Calibri"/>
      <family val="2"/>
    </font>
    <font>
      <b/>
      <sz val="20"/>
      <color indexed="10"/>
      <name val="Calibri"/>
      <family val="2"/>
    </font>
    <font>
      <b/>
      <sz val="22"/>
      <color indexed="10"/>
      <name val="Calibri"/>
      <family val="2"/>
    </font>
    <font>
      <b/>
      <strike/>
      <sz val="14"/>
      <color indexed="10"/>
      <name val="Arial Black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i/>
      <u/>
      <sz val="10"/>
      <color indexed="10"/>
      <name val="Arial"/>
      <family val="2"/>
    </font>
    <font>
      <b/>
      <i/>
      <strike/>
      <u/>
      <sz val="10"/>
      <color indexed="10"/>
      <name val="Arial"/>
      <family val="2"/>
    </font>
    <font>
      <b/>
      <sz val="14"/>
      <color indexed="10"/>
      <name val="Arial Black"/>
      <family val="2"/>
    </font>
    <font>
      <b/>
      <sz val="16"/>
      <color indexed="10"/>
      <name val="Calibri"/>
      <family val="2"/>
    </font>
    <font>
      <b/>
      <strike/>
      <sz val="16"/>
      <color indexed="10"/>
      <name val="Calibri"/>
      <family val="2"/>
    </font>
    <font>
      <b/>
      <sz val="12"/>
      <color indexed="10"/>
      <name val="Symbol"/>
      <family val="1"/>
      <charset val="2"/>
    </font>
    <font>
      <b/>
      <sz val="12"/>
      <color indexed="30"/>
      <name val="Symbol"/>
      <family val="1"/>
      <charset val="2"/>
    </font>
    <font>
      <sz val="8"/>
      <name val="Arial"/>
      <family val="2"/>
    </font>
    <font>
      <b/>
      <sz val="2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17365D"/>
      <name val="Cambria"/>
      <family val="1"/>
    </font>
    <font>
      <b/>
      <u/>
      <sz val="14"/>
      <color rgb="FF002060"/>
      <name val="Cambria"/>
      <family val="1"/>
    </font>
    <font>
      <b/>
      <sz val="12"/>
      <color rgb="FF000000"/>
      <name val="Arial"/>
      <family val="2"/>
    </font>
    <font>
      <b/>
      <sz val="14"/>
      <color rgb="FF444444"/>
      <name val="Arial"/>
      <family val="2"/>
    </font>
    <font>
      <b/>
      <sz val="10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8"/>
      <color rgb="FF444444"/>
      <name val="Tahoma"/>
      <family val="2"/>
    </font>
    <font>
      <sz val="9"/>
      <color rgb="FF666644"/>
      <name val="Tahoma"/>
      <family val="2"/>
    </font>
    <font>
      <b/>
      <sz val="12"/>
      <color rgb="FFFF0000"/>
      <name val="Symbol"/>
      <family val="1"/>
      <charset val="2"/>
    </font>
    <font>
      <b/>
      <sz val="12"/>
      <color rgb="FF0070C0"/>
      <name val="Symbol"/>
      <family val="1"/>
      <charset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20"/>
      <color rgb="FF17365D"/>
      <name val="Cambria"/>
      <family val="1"/>
    </font>
    <font>
      <b/>
      <u/>
      <sz val="20"/>
      <color rgb="FF7030A0"/>
      <name val="Cambria"/>
      <family val="1"/>
    </font>
    <font>
      <b/>
      <u/>
      <sz val="18"/>
      <color rgb="FF7030A0"/>
      <name val="Cambria"/>
      <family val="1"/>
    </font>
    <font>
      <b/>
      <sz val="20"/>
      <color rgb="FFFF0000"/>
      <name val="Arial"/>
      <family val="2"/>
    </font>
    <font>
      <b/>
      <sz val="10"/>
      <color rgb="FF00B0F0"/>
      <name val="Arial"/>
      <family val="2"/>
    </font>
    <font>
      <b/>
      <sz val="12"/>
      <color rgb="FF00B050"/>
      <name val="Calibri"/>
      <family val="2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  <font>
      <b/>
      <sz val="14"/>
      <color rgb="FF00B0F0"/>
      <name val="Arial"/>
      <family val="2"/>
    </font>
    <font>
      <b/>
      <sz val="18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70C0"/>
      <name val="Arial"/>
      <family val="2"/>
    </font>
    <font>
      <b/>
      <sz val="12"/>
      <color rgb="FFFF0000"/>
      <name val="Calibri"/>
      <family val="2"/>
    </font>
    <font>
      <b/>
      <sz val="11"/>
      <color rgb="FF00B0F0"/>
      <name val="Arial"/>
      <family val="2"/>
    </font>
    <font>
      <b/>
      <strike/>
      <sz val="16"/>
      <color rgb="FFFF0000"/>
      <name val="Calibri"/>
      <family val="2"/>
    </font>
    <font>
      <b/>
      <sz val="14"/>
      <color rgb="FFFF0000"/>
      <name val="Arial Black"/>
      <family val="2"/>
    </font>
    <font>
      <b/>
      <sz val="20"/>
      <color rgb="FFFF0000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trike/>
      <sz val="14"/>
      <color rgb="FFFF0000"/>
      <name val="Arial Black"/>
      <family val="2"/>
    </font>
    <font>
      <b/>
      <sz val="11"/>
      <color theme="1"/>
      <name val="Arial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Symbol"/>
      <family val="1"/>
      <charset val="2"/>
    </font>
    <font>
      <b/>
      <sz val="11"/>
      <color indexed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30"/>
      <name val="Symbol"/>
      <family val="1"/>
      <charset val="2"/>
    </font>
    <font>
      <b/>
      <sz val="11"/>
      <color indexed="30"/>
      <name val="Times New Roman"/>
      <family val="1"/>
    </font>
    <font>
      <b/>
      <sz val="11"/>
      <color indexed="30"/>
      <name val="Calibri"/>
      <family val="2"/>
    </font>
    <font>
      <b/>
      <sz val="14"/>
      <name val="Arial Black"/>
      <family val="2"/>
    </font>
    <font>
      <b/>
      <sz val="14"/>
      <color rgb="FF0070C0"/>
      <name val="Arial"/>
      <family val="2"/>
    </font>
    <font>
      <b/>
      <sz val="14"/>
      <color rgb="FFFFC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8DBFA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gray0625">
        <fgColor rgb="FFFF0000"/>
      </patternFill>
    </fill>
    <fill>
      <patternFill patternType="gray0625">
        <fgColor rgb="FFFF0000"/>
        <bgColor theme="9" tint="0.59999389629810485"/>
      </patternFill>
    </fill>
    <fill>
      <patternFill patternType="solid">
        <fgColor indexed="65"/>
        <bgColor rgb="FFFF000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6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6" fontId="53" fillId="0" borderId="3" xfId="0" applyNumberFormat="1" applyFont="1" applyBorder="1" applyAlignment="1">
      <alignment horizontal="center" wrapText="1"/>
    </xf>
    <xf numFmtId="16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16" fontId="1" fillId="4" borderId="1" xfId="0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56" fillId="2" borderId="13" xfId="0" applyFont="1" applyFill="1" applyBorder="1" applyAlignment="1">
      <alignment horizontal="center" wrapText="1"/>
    </xf>
    <xf numFmtId="16" fontId="53" fillId="0" borderId="14" xfId="0" applyNumberFormat="1" applyFont="1" applyBorder="1" applyAlignment="1">
      <alignment horizontal="center" wrapText="1"/>
    </xf>
    <xf numFmtId="16" fontId="1" fillId="0" borderId="15" xfId="0" applyNumberFormat="1" applyFont="1" applyBorder="1" applyAlignment="1">
      <alignment horizontal="center" wrapText="1"/>
    </xf>
    <xf numFmtId="0" fontId="0" fillId="5" borderId="0" xfId="0" applyFill="1"/>
    <xf numFmtId="0" fontId="5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" fontId="1" fillId="0" borderId="16" xfId="0" applyNumberFormat="1" applyFont="1" applyBorder="1" applyAlignment="1">
      <alignment horizontal="center" wrapText="1"/>
    </xf>
    <xf numFmtId="16" fontId="1" fillId="0" borderId="17" xfId="0" applyNumberFormat="1" applyFont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3" fillId="5" borderId="0" xfId="0" applyFont="1" applyFill="1" applyAlignment="1">
      <alignment horizontal="center"/>
    </xf>
    <xf numFmtId="0" fontId="12" fillId="0" borderId="0" xfId="0" applyFont="1"/>
    <xf numFmtId="0" fontId="57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8" fillId="0" borderId="0" xfId="0" applyFont="1" applyAlignment="1">
      <alignment horizontal="left" indent="1"/>
    </xf>
    <xf numFmtId="0" fontId="1" fillId="8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3" fillId="0" borderId="7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8" xfId="0" applyFont="1" applyBorder="1"/>
    <xf numFmtId="0" fontId="1" fillId="9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53" fillId="0" borderId="24" xfId="0" applyFont="1" applyBorder="1" applyAlignment="1">
      <alignment horizontal="center" vertical="center"/>
    </xf>
    <xf numFmtId="0" fontId="59" fillId="0" borderId="0" xfId="0" applyFont="1"/>
    <xf numFmtId="0" fontId="60" fillId="0" borderId="0" xfId="0" applyFont="1" applyAlignment="1">
      <alignment horizontal="left"/>
    </xf>
    <xf numFmtId="0" fontId="56" fillId="0" borderId="0" xfId="0" applyFont="1"/>
    <xf numFmtId="0" fontId="8" fillId="0" borderId="0" xfId="0" applyFont="1" applyAlignment="1">
      <alignment horizontal="left" indent="8"/>
    </xf>
    <xf numFmtId="0" fontId="1" fillId="0" borderId="1" xfId="0" applyFont="1" applyBorder="1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53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3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53" fillId="0" borderId="0" xfId="0" applyFont="1"/>
    <xf numFmtId="0" fontId="54" fillId="0" borderId="0" xfId="0" applyFont="1"/>
    <xf numFmtId="0" fontId="53" fillId="0" borderId="9" xfId="0" applyFont="1" applyBorder="1"/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" fontId="3" fillId="4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4" fillId="4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0" xfId="0" applyFont="1" applyBorder="1"/>
    <xf numFmtId="0" fontId="3" fillId="0" borderId="18" xfId="0" applyFont="1" applyBorder="1" applyAlignment="1">
      <alignment horizontal="center"/>
    </xf>
    <xf numFmtId="0" fontId="54" fillId="4" borderId="11" xfId="0" applyFont="1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3" fillId="0" borderId="30" xfId="0" applyFont="1" applyBorder="1" applyAlignment="1">
      <alignment horizontal="center"/>
    </xf>
    <xf numFmtId="0" fontId="54" fillId="0" borderId="6" xfId="0" applyFont="1" applyBorder="1"/>
    <xf numFmtId="0" fontId="12" fillId="0" borderId="30" xfId="0" applyFont="1" applyBorder="1"/>
    <xf numFmtId="0" fontId="1" fillId="0" borderId="3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1" xfId="0" applyFont="1" applyBorder="1"/>
    <xf numFmtId="0" fontId="1" fillId="0" borderId="9" xfId="0" applyFont="1" applyBorder="1" applyAlignment="1">
      <alignment horizontal="center"/>
    </xf>
    <xf numFmtId="0" fontId="53" fillId="0" borderId="1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wrapText="1"/>
    </xf>
    <xf numFmtId="0" fontId="56" fillId="2" borderId="1" xfId="0" applyFont="1" applyFill="1" applyBorder="1" applyAlignment="1">
      <alignment horizontal="center" wrapText="1"/>
    </xf>
    <xf numFmtId="16" fontId="54" fillId="4" borderId="3" xfId="0" applyNumberFormat="1" applyFont="1" applyFill="1" applyBorder="1" applyAlignment="1">
      <alignment horizontal="center" wrapText="1"/>
    </xf>
    <xf numFmtId="16" fontId="3" fillId="0" borderId="16" xfId="0" applyNumberFormat="1" applyFont="1" applyBorder="1" applyAlignment="1">
      <alignment horizontal="center" wrapText="1"/>
    </xf>
    <xf numFmtId="16" fontId="3" fillId="0" borderId="4" xfId="0" applyNumberFormat="1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0" fontId="54" fillId="0" borderId="19" xfId="0" applyFont="1" applyBorder="1"/>
    <xf numFmtId="0" fontId="54" fillId="4" borderId="2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3" fillId="0" borderId="21" xfId="0" applyFont="1" applyBorder="1"/>
    <xf numFmtId="0" fontId="12" fillId="4" borderId="9" xfId="0" applyFont="1" applyFill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12" xfId="0" applyFont="1" applyBorder="1" applyAlignment="1">
      <alignment horizontal="center"/>
    </xf>
    <xf numFmtId="0" fontId="56" fillId="0" borderId="13" xfId="0" applyFont="1" applyBorder="1" applyAlignment="1">
      <alignment horizontal="center" wrapText="1"/>
    </xf>
    <xf numFmtId="0" fontId="1" fillId="9" borderId="8" xfId="0" applyFont="1" applyFill="1" applyBorder="1"/>
    <xf numFmtId="0" fontId="1" fillId="9" borderId="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0" fontId="1" fillId="0" borderId="36" xfId="0" applyFont="1" applyBorder="1"/>
    <xf numFmtId="0" fontId="1" fillId="0" borderId="23" xfId="0" applyFont="1" applyBorder="1"/>
    <xf numFmtId="0" fontId="1" fillId="0" borderId="32" xfId="0" applyFont="1" applyBorder="1"/>
    <xf numFmtId="0" fontId="53" fillId="0" borderId="20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/>
    </xf>
    <xf numFmtId="0" fontId="0" fillId="9" borderId="12" xfId="0" applyFill="1" applyBorder="1"/>
    <xf numFmtId="16" fontId="1" fillId="4" borderId="17" xfId="0" applyNumberFormat="1" applyFont="1" applyFill="1" applyBorder="1" applyAlignment="1">
      <alignment horizontal="center" wrapText="1"/>
    </xf>
    <xf numFmtId="0" fontId="1" fillId="8" borderId="37" xfId="0" applyFont="1" applyFill="1" applyBorder="1" applyAlignment="1">
      <alignment horizontal="center"/>
    </xf>
    <xf numFmtId="0" fontId="53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5" fillId="0" borderId="9" xfId="0" applyFont="1" applyBorder="1" applyAlignment="1">
      <alignment horizontal="center"/>
    </xf>
    <xf numFmtId="16" fontId="53" fillId="0" borderId="40" xfId="0" applyNumberFormat="1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53" fillId="0" borderId="4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/>
    <xf numFmtId="0" fontId="53" fillId="0" borderId="44" xfId="0" applyFont="1" applyBorder="1" applyAlignment="1">
      <alignment horizontal="center"/>
    </xf>
    <xf numFmtId="0" fontId="0" fillId="0" borderId="9" xfId="0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left" vertical="center"/>
    </xf>
    <xf numFmtId="0" fontId="1" fillId="0" borderId="37" xfId="0" applyFont="1" applyBorder="1"/>
    <xf numFmtId="0" fontId="1" fillId="5" borderId="0" xfId="0" applyFont="1" applyFill="1" applyAlignment="1">
      <alignment horizontal="center"/>
    </xf>
    <xf numFmtId="0" fontId="1" fillId="0" borderId="13" xfId="0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0" xfId="0" applyFont="1"/>
    <xf numFmtId="0" fontId="1" fillId="0" borderId="19" xfId="0" applyFont="1" applyBorder="1"/>
    <xf numFmtId="0" fontId="1" fillId="6" borderId="5" xfId="0" applyFont="1" applyFill="1" applyBorder="1"/>
    <xf numFmtId="0" fontId="1" fillId="11" borderId="19" xfId="0" applyFont="1" applyFill="1" applyBorder="1"/>
    <xf numFmtId="0" fontId="1" fillId="12" borderId="6" xfId="0" applyFont="1" applyFill="1" applyBorder="1"/>
    <xf numFmtId="0" fontId="3" fillId="0" borderId="19" xfId="0" applyFont="1" applyBorder="1" applyAlignment="1">
      <alignment horizontal="center"/>
    </xf>
    <xf numFmtId="0" fontId="53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/>
    </xf>
    <xf numFmtId="0" fontId="53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0" xfId="0" applyBorder="1"/>
    <xf numFmtId="0" fontId="3" fillId="0" borderId="18" xfId="0" applyFont="1" applyBorder="1"/>
    <xf numFmtId="0" fontId="3" fillId="0" borderId="53" xfId="0" applyFont="1" applyBorder="1" applyAlignment="1">
      <alignment horizontal="center"/>
    </xf>
    <xf numFmtId="0" fontId="0" fillId="0" borderId="33" xfId="0" applyBorder="1"/>
    <xf numFmtId="0" fontId="0" fillId="0" borderId="22" xfId="0" applyBorder="1"/>
    <xf numFmtId="0" fontId="1" fillId="0" borderId="54" xfId="0" applyFont="1" applyBorder="1"/>
    <xf numFmtId="0" fontId="1" fillId="10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31" xfId="0" applyFont="1" applyFill="1" applyBorder="1"/>
    <xf numFmtId="0" fontId="1" fillId="10" borderId="21" xfId="0" applyFont="1" applyFill="1" applyBorder="1"/>
    <xf numFmtId="0" fontId="1" fillId="13" borderId="8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/>
    </xf>
    <xf numFmtId="0" fontId="1" fillId="13" borderId="3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1" fillId="0" borderId="0" xfId="0" applyFont="1"/>
    <xf numFmtId="0" fontId="0" fillId="14" borderId="0" xfId="0" applyFill="1"/>
    <xf numFmtId="0" fontId="0" fillId="14" borderId="0" xfId="0" applyFill="1" applyAlignment="1">
      <alignment horizontal="center"/>
    </xf>
    <xf numFmtId="0" fontId="55" fillId="14" borderId="0" xfId="0" applyFont="1" applyFill="1" applyAlignment="1">
      <alignment horizontal="center"/>
    </xf>
    <xf numFmtId="0" fontId="53" fillId="14" borderId="0" xfId="0" applyFont="1" applyFill="1" applyAlignment="1">
      <alignment horizontal="center"/>
    </xf>
    <xf numFmtId="0" fontId="62" fillId="0" borderId="6" xfId="0" applyFont="1" applyBorder="1"/>
    <xf numFmtId="0" fontId="63" fillId="0" borderId="6" xfId="0" applyFont="1" applyBorder="1" applyAlignment="1">
      <alignment horizontal="center"/>
    </xf>
    <xf numFmtId="0" fontId="53" fillId="0" borderId="6" xfId="0" applyFont="1" applyBorder="1"/>
    <xf numFmtId="0" fontId="1" fillId="0" borderId="13" xfId="0" applyFont="1" applyBorder="1" applyAlignment="1">
      <alignment horizontal="center"/>
    </xf>
    <xf numFmtId="0" fontId="64" fillId="0" borderId="6" xfId="0" applyFont="1" applyBorder="1" applyAlignment="1">
      <alignment horizontal="center"/>
    </xf>
    <xf numFmtId="0" fontId="17" fillId="0" borderId="0" xfId="0" applyFont="1"/>
    <xf numFmtId="0" fontId="65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53" fillId="0" borderId="55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53" fillId="0" borderId="56" xfId="0" applyFont="1" applyBorder="1" applyAlignment="1">
      <alignment horizontal="center"/>
    </xf>
    <xf numFmtId="0" fontId="53" fillId="15" borderId="7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  <xf numFmtId="0" fontId="53" fillId="15" borderId="9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53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53" fillId="15" borderId="20" xfId="0" applyFont="1" applyFill="1" applyBorder="1" applyAlignment="1">
      <alignment horizontal="center"/>
    </xf>
    <xf numFmtId="0" fontId="1" fillId="15" borderId="22" xfId="0" applyFont="1" applyFill="1" applyBorder="1" applyAlignment="1">
      <alignment horizontal="center"/>
    </xf>
    <xf numFmtId="0" fontId="53" fillId="15" borderId="24" xfId="0" applyFont="1" applyFill="1" applyBorder="1" applyAlignment="1">
      <alignment horizontal="center"/>
    </xf>
    <xf numFmtId="0" fontId="53" fillId="15" borderId="10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8" borderId="57" xfId="0" applyFont="1" applyFill="1" applyBorder="1" applyAlignment="1">
      <alignment horizontal="center"/>
    </xf>
    <xf numFmtId="0" fontId="1" fillId="0" borderId="58" xfId="0" applyFont="1" applyBorder="1"/>
    <xf numFmtId="0" fontId="53" fillId="15" borderId="59" xfId="0" applyFont="1" applyFill="1" applyBorder="1" applyAlignment="1">
      <alignment horizontal="center"/>
    </xf>
    <xf numFmtId="0" fontId="1" fillId="15" borderId="60" xfId="0" applyFont="1" applyFill="1" applyBorder="1" applyAlignment="1">
      <alignment horizontal="center"/>
    </xf>
    <xf numFmtId="0" fontId="53" fillId="0" borderId="5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53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53" fillId="0" borderId="6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53" fillId="15" borderId="20" xfId="0" applyFont="1" applyFill="1" applyBorder="1" applyAlignment="1">
      <alignment horizontal="center"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53" fillId="15" borderId="20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5" xfId="0" applyFont="1" applyBorder="1"/>
    <xf numFmtId="0" fontId="53" fillId="0" borderId="45" xfId="0" applyFont="1" applyBorder="1" applyAlignment="1">
      <alignment horizontal="center"/>
    </xf>
    <xf numFmtId="0" fontId="53" fillId="15" borderId="9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53" fillId="15" borderId="59" xfId="0" applyFont="1" applyFill="1" applyBorder="1" applyAlignment="1">
      <alignment horizontal="center" vertical="center"/>
    </xf>
    <xf numFmtId="0" fontId="1" fillId="15" borderId="60" xfId="0" applyFont="1" applyFill="1" applyBorder="1" applyAlignment="1">
      <alignment horizontal="center" vertical="center"/>
    </xf>
    <xf numFmtId="0" fontId="53" fillId="0" borderId="63" xfId="0" applyFont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63" fillId="0" borderId="19" xfId="0" applyFont="1" applyBorder="1"/>
    <xf numFmtId="0" fontId="53" fillId="0" borderId="5" xfId="0" applyFont="1" applyBorder="1" applyAlignment="1">
      <alignment horizontal="center"/>
    </xf>
    <xf numFmtId="0" fontId="63" fillId="0" borderId="6" xfId="0" applyFont="1" applyBorder="1"/>
    <xf numFmtId="0" fontId="64" fillId="0" borderId="6" xfId="0" applyFont="1" applyBorder="1"/>
    <xf numFmtId="0" fontId="1" fillId="0" borderId="5" xfId="0" applyFont="1" applyBorder="1"/>
    <xf numFmtId="0" fontId="1" fillId="6" borderId="2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53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53" fillId="0" borderId="10" xfId="0" applyFont="1" applyBorder="1" applyAlignment="1">
      <alignment horizontal="center"/>
    </xf>
    <xf numFmtId="0" fontId="1" fillId="0" borderId="57" xfId="0" applyFont="1" applyBorder="1"/>
    <xf numFmtId="0" fontId="1" fillId="0" borderId="65" xfId="0" applyFont="1" applyBorder="1"/>
    <xf numFmtId="0" fontId="0" fillId="0" borderId="6" xfId="0" applyBorder="1"/>
    <xf numFmtId="0" fontId="67" fillId="0" borderId="0" xfId="0" applyFont="1" applyAlignment="1">
      <alignment horizontal="left" indent="8"/>
    </xf>
    <xf numFmtId="0" fontId="55" fillId="0" borderId="0" xfId="0" applyFont="1"/>
    <xf numFmtId="0" fontId="68" fillId="0" borderId="0" xfId="0" applyFont="1" applyAlignment="1">
      <alignment horizontal="left" indent="8"/>
    </xf>
    <xf numFmtId="0" fontId="69" fillId="0" borderId="0" xfId="0" applyFont="1"/>
    <xf numFmtId="0" fontId="6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70" fillId="0" borderId="0" xfId="0" applyFont="1"/>
    <xf numFmtId="0" fontId="71" fillId="0" borderId="0" xfId="0" applyFont="1" applyAlignment="1">
      <alignment horizontal="left" indent="1"/>
    </xf>
    <xf numFmtId="0" fontId="72" fillId="0" borderId="0" xfId="0" applyFont="1"/>
    <xf numFmtId="0" fontId="53" fillId="0" borderId="20" xfId="0" applyFont="1" applyBorder="1"/>
    <xf numFmtId="0" fontId="1" fillId="0" borderId="66" xfId="0" applyFont="1" applyBorder="1" applyAlignment="1">
      <alignment horizontal="center"/>
    </xf>
    <xf numFmtId="0" fontId="53" fillId="9" borderId="9" xfId="0" applyFont="1" applyFill="1" applyBorder="1" applyAlignment="1">
      <alignment horizontal="center"/>
    </xf>
    <xf numFmtId="0" fontId="53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3" fillId="9" borderId="9" xfId="0" applyFont="1" applyFill="1" applyBorder="1" applyAlignment="1">
      <alignment horizontal="center" vertical="center"/>
    </xf>
    <xf numFmtId="0" fontId="53" fillId="9" borderId="62" xfId="0" applyFont="1" applyFill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0" fontId="53" fillId="9" borderId="59" xfId="0" applyFont="1" applyFill="1" applyBorder="1" applyAlignment="1">
      <alignment horizontal="center"/>
    </xf>
    <xf numFmtId="0" fontId="1" fillId="9" borderId="61" xfId="0" applyFont="1" applyFill="1" applyBorder="1" applyAlignment="1">
      <alignment horizontal="center"/>
    </xf>
    <xf numFmtId="0" fontId="53" fillId="9" borderId="20" xfId="0" applyFont="1" applyFill="1" applyBorder="1" applyAlignment="1">
      <alignment horizontal="center"/>
    </xf>
    <xf numFmtId="0" fontId="53" fillId="9" borderId="24" xfId="0" applyFont="1" applyFill="1" applyBorder="1" applyAlignment="1">
      <alignment horizontal="center"/>
    </xf>
    <xf numFmtId="0" fontId="53" fillId="9" borderId="24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53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53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53" fillId="9" borderId="11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53" fillId="13" borderId="7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53" fillId="13" borderId="9" xfId="0" applyFont="1" applyFill="1" applyBorder="1" applyAlignment="1">
      <alignment horizontal="center"/>
    </xf>
    <xf numFmtId="0" fontId="53" fillId="13" borderId="9" xfId="0" applyFont="1" applyFill="1" applyBorder="1" applyAlignment="1">
      <alignment horizontal="center" vertical="center"/>
    </xf>
    <xf numFmtId="0" fontId="53" fillId="10" borderId="9" xfId="0" applyFont="1" applyFill="1" applyBorder="1" applyAlignment="1">
      <alignment horizontal="center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53" fillId="10" borderId="24" xfId="0" applyFont="1" applyFill="1" applyBorder="1" applyAlignment="1">
      <alignment horizontal="center"/>
    </xf>
    <xf numFmtId="0" fontId="0" fillId="10" borderId="23" xfId="0" applyFill="1" applyBorder="1"/>
    <xf numFmtId="0" fontId="53" fillId="10" borderId="20" xfId="0" applyFont="1" applyFill="1" applyBorder="1" applyAlignment="1">
      <alignment horizontal="center"/>
    </xf>
    <xf numFmtId="0" fontId="0" fillId="10" borderId="22" xfId="0" applyFill="1" applyBorder="1"/>
    <xf numFmtId="0" fontId="53" fillId="10" borderId="43" xfId="0" applyFont="1" applyFill="1" applyBorder="1" applyAlignment="1">
      <alignment horizontal="center"/>
    </xf>
    <xf numFmtId="0" fontId="0" fillId="10" borderId="42" xfId="0" applyFill="1" applyBorder="1"/>
    <xf numFmtId="0" fontId="53" fillId="17" borderId="6" xfId="0" applyFont="1" applyFill="1" applyBorder="1"/>
    <xf numFmtId="0" fontId="53" fillId="17" borderId="7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53" fillId="17" borderId="7" xfId="0" applyFont="1" applyFill="1" applyBorder="1" applyAlignment="1">
      <alignment horizontal="center" vertical="center"/>
    </xf>
    <xf numFmtId="0" fontId="53" fillId="17" borderId="6" xfId="0" applyFont="1" applyFill="1" applyBorder="1" applyAlignment="1">
      <alignment horizontal="center"/>
    </xf>
    <xf numFmtId="0" fontId="63" fillId="18" borderId="19" xfId="0" applyFont="1" applyFill="1" applyBorder="1" applyAlignment="1">
      <alignment horizontal="center"/>
    </xf>
    <xf numFmtId="0" fontId="63" fillId="18" borderId="6" xfId="0" applyFont="1" applyFill="1" applyBorder="1"/>
    <xf numFmtId="0" fontId="53" fillId="18" borderId="9" xfId="0" applyFont="1" applyFill="1" applyBorder="1" applyAlignment="1">
      <alignment horizontal="center"/>
    </xf>
    <xf numFmtId="0" fontId="1" fillId="18" borderId="10" xfId="0" applyFont="1" applyFill="1" applyBorder="1" applyAlignment="1">
      <alignment horizontal="center"/>
    </xf>
    <xf numFmtId="0" fontId="63" fillId="18" borderId="6" xfId="0" applyFont="1" applyFill="1" applyBorder="1" applyAlignment="1">
      <alignment horizontal="center"/>
    </xf>
    <xf numFmtId="0" fontId="53" fillId="10" borderId="9" xfId="0" applyFont="1" applyFill="1" applyBorder="1" applyAlignment="1">
      <alignment horizontal="center" vertical="center"/>
    </xf>
    <xf numFmtId="0" fontId="64" fillId="19" borderId="6" xfId="0" applyFont="1" applyFill="1" applyBorder="1"/>
    <xf numFmtId="0" fontId="53" fillId="19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64" fillId="19" borderId="6" xfId="0" applyFont="1" applyFill="1" applyBorder="1" applyAlignment="1">
      <alignment horizontal="center"/>
    </xf>
    <xf numFmtId="0" fontId="53" fillId="20" borderId="7" xfId="0" applyFont="1" applyFill="1" applyBorder="1" applyAlignment="1">
      <alignment horizontal="center"/>
    </xf>
    <xf numFmtId="0" fontId="53" fillId="20" borderId="9" xfId="0" applyFont="1" applyFill="1" applyBorder="1" applyAlignment="1">
      <alignment horizontal="center"/>
    </xf>
    <xf numFmtId="0" fontId="53" fillId="20" borderId="24" xfId="0" applyFont="1" applyFill="1" applyBorder="1" applyAlignment="1">
      <alignment horizontal="center"/>
    </xf>
    <xf numFmtId="0" fontId="53" fillId="20" borderId="20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6" fontId="10" fillId="4" borderId="1" xfId="0" applyNumberFormat="1" applyFont="1" applyFill="1" applyBorder="1" applyAlignment="1">
      <alignment horizontal="center" wrapText="1"/>
    </xf>
    <xf numFmtId="0" fontId="26" fillId="0" borderId="0" xfId="0" applyFont="1"/>
    <xf numFmtId="0" fontId="53" fillId="20" borderId="11" xfId="0" applyFont="1" applyFill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73" fillId="0" borderId="0" xfId="0" applyFont="1"/>
    <xf numFmtId="0" fontId="1" fillId="0" borderId="0" xfId="0" applyFont="1"/>
    <xf numFmtId="0" fontId="1" fillId="20" borderId="9" xfId="0" applyFont="1" applyFill="1" applyBorder="1" applyAlignment="1">
      <alignment horizontal="center"/>
    </xf>
    <xf numFmtId="0" fontId="53" fillId="20" borderId="59" xfId="0" applyFont="1" applyFill="1" applyBorder="1" applyAlignment="1">
      <alignment horizontal="center"/>
    </xf>
    <xf numFmtId="0" fontId="1" fillId="0" borderId="6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3" fillId="21" borderId="20" xfId="0" applyFont="1" applyFill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8" borderId="69" xfId="0" applyFont="1" applyFill="1" applyBorder="1" applyAlignment="1">
      <alignment horizontal="center"/>
    </xf>
    <xf numFmtId="0" fontId="1" fillId="0" borderId="69" xfId="0" applyFont="1" applyBorder="1"/>
    <xf numFmtId="0" fontId="53" fillId="20" borderId="70" xfId="0" applyFont="1" applyFill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3" fillId="10" borderId="5" xfId="0" applyFont="1" applyFill="1" applyBorder="1" applyAlignment="1">
      <alignment horizontal="center"/>
    </xf>
    <xf numFmtId="0" fontId="1" fillId="22" borderId="6" xfId="0" applyFont="1" applyFill="1" applyBorder="1" applyAlignment="1">
      <alignment horizontal="center"/>
    </xf>
    <xf numFmtId="0" fontId="62" fillId="10" borderId="6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31" fillId="0" borderId="0" xfId="0" applyFont="1"/>
    <xf numFmtId="0" fontId="53" fillId="0" borderId="6" xfId="0" applyFont="1" applyBorder="1" applyAlignment="1">
      <alignment horizontal="center"/>
    </xf>
    <xf numFmtId="0" fontId="32" fillId="0" borderId="0" xfId="0" applyFont="1"/>
    <xf numFmtId="0" fontId="1" fillId="0" borderId="66" xfId="0" applyFont="1" applyBorder="1"/>
    <xf numFmtId="0" fontId="53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53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55" fillId="0" borderId="9" xfId="0" applyFont="1" applyBorder="1"/>
    <xf numFmtId="0" fontId="1" fillId="0" borderId="76" xfId="0" applyFont="1" applyBorder="1"/>
    <xf numFmtId="0" fontId="0" fillId="0" borderId="76" xfId="0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53" fillId="0" borderId="76" xfId="0" applyFont="1" applyBorder="1" applyAlignment="1">
      <alignment horizontal="center"/>
    </xf>
    <xf numFmtId="0" fontId="75" fillId="0" borderId="6" xfId="0" applyFont="1" applyBorder="1" applyAlignment="1">
      <alignment horizontal="center"/>
    </xf>
    <xf numFmtId="0" fontId="75" fillId="0" borderId="6" xfId="0" applyFont="1" applyBorder="1"/>
    <xf numFmtId="0" fontId="7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 wrapText="1"/>
    </xf>
    <xf numFmtId="0" fontId="0" fillId="0" borderId="76" xfId="0" applyBorder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0" xfId="0" applyFont="1"/>
    <xf numFmtId="0" fontId="78" fillId="0" borderId="0" xfId="0" applyFont="1" applyAlignment="1">
      <alignment horizontal="left"/>
    </xf>
    <xf numFmtId="0" fontId="79" fillId="0" borderId="0" xfId="0" applyFont="1"/>
    <xf numFmtId="0" fontId="53" fillId="23" borderId="9" xfId="0" applyFont="1" applyFill="1" applyBorder="1" applyAlignment="1">
      <alignment horizontal="center"/>
    </xf>
    <xf numFmtId="0" fontId="1" fillId="23" borderId="10" xfId="0" applyFont="1" applyFill="1" applyBorder="1" applyAlignment="1">
      <alignment horizontal="center"/>
    </xf>
    <xf numFmtId="0" fontId="1" fillId="23" borderId="10" xfId="0" applyFont="1" applyFill="1" applyBorder="1" applyAlignment="1">
      <alignment horizontal="center" vertical="center"/>
    </xf>
    <xf numFmtId="0" fontId="62" fillId="0" borderId="6" xfId="0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53" fillId="20" borderId="38" xfId="0" applyFont="1" applyFill="1" applyBorder="1" applyAlignment="1">
      <alignment horizontal="center"/>
    </xf>
    <xf numFmtId="0" fontId="1" fillId="0" borderId="78" xfId="0" applyFont="1" applyBorder="1"/>
    <xf numFmtId="0" fontId="53" fillId="20" borderId="51" xfId="0" applyFon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17" borderId="37" xfId="0" applyFont="1" applyFill="1" applyBorder="1" applyAlignment="1">
      <alignment horizontal="center"/>
    </xf>
    <xf numFmtId="0" fontId="1" fillId="17" borderId="78" xfId="0" applyFont="1" applyFill="1" applyBorder="1" applyAlignment="1">
      <alignment horizontal="center"/>
    </xf>
    <xf numFmtId="0" fontId="80" fillId="0" borderId="0" xfId="0" applyFont="1" applyAlignment="1">
      <alignment horizontal="left"/>
    </xf>
    <xf numFmtId="0" fontId="53" fillId="10" borderId="6" xfId="0" applyFont="1" applyFill="1" applyBorder="1" applyAlignment="1">
      <alignment horizontal="center"/>
    </xf>
    <xf numFmtId="0" fontId="52" fillId="0" borderId="6" xfId="0" applyFont="1" applyBorder="1"/>
    <xf numFmtId="0" fontId="81" fillId="0" borderId="6" xfId="0" applyFont="1" applyBorder="1"/>
    <xf numFmtId="0" fontId="1" fillId="17" borderId="5" xfId="0" applyFont="1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1" fillId="17" borderId="67" xfId="0" applyFont="1" applyFill="1" applyBorder="1" applyAlignment="1">
      <alignment horizontal="center"/>
    </xf>
    <xf numFmtId="0" fontId="53" fillId="21" borderId="9" xfId="0" applyFont="1" applyFill="1" applyBorder="1" applyAlignment="1">
      <alignment horizontal="center"/>
    </xf>
    <xf numFmtId="0" fontId="52" fillId="0" borderId="19" xfId="0" applyFont="1" applyBorder="1"/>
    <xf numFmtId="0" fontId="52" fillId="0" borderId="32" xfId="0" applyFont="1" applyBorder="1"/>
    <xf numFmtId="0" fontId="53" fillId="10" borderId="18" xfId="0" applyFont="1" applyFill="1" applyBorder="1" applyAlignment="1">
      <alignment horizontal="center"/>
    </xf>
    <xf numFmtId="0" fontId="82" fillId="4" borderId="1" xfId="0" applyFont="1" applyFill="1" applyBorder="1"/>
    <xf numFmtId="0" fontId="83" fillId="4" borderId="1" xfId="0" applyFont="1" applyFill="1" applyBorder="1"/>
    <xf numFmtId="0" fontId="64" fillId="4" borderId="1" xfId="0" applyFont="1" applyFill="1" applyBorder="1"/>
    <xf numFmtId="0" fontId="53" fillId="20" borderId="43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10" borderId="6" xfId="0" applyFont="1" applyFill="1" applyBorder="1"/>
    <xf numFmtId="0" fontId="1" fillId="10" borderId="67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1" fillId="9" borderId="39" xfId="0" applyFont="1" applyFill="1" applyBorder="1" applyAlignment="1">
      <alignment horizontal="center"/>
    </xf>
    <xf numFmtId="0" fontId="1" fillId="9" borderId="68" xfId="0" applyFont="1" applyFill="1" applyBorder="1" applyAlignment="1">
      <alignment horizontal="center" vertical="center" wrapText="1"/>
    </xf>
    <xf numFmtId="0" fontId="1" fillId="9" borderId="67" xfId="0" applyFont="1" applyFill="1" applyBorder="1" applyAlignment="1">
      <alignment horizontal="center" vertical="center"/>
    </xf>
    <xf numFmtId="0" fontId="1" fillId="9" borderId="6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53" fillId="10" borderId="19" xfId="0" applyFont="1" applyFill="1" applyBorder="1" applyAlignment="1">
      <alignment horizontal="center"/>
    </xf>
    <xf numFmtId="0" fontId="53" fillId="20" borderId="79" xfId="0" applyFont="1" applyFill="1" applyBorder="1" applyAlignment="1">
      <alignment horizontal="center"/>
    </xf>
    <xf numFmtId="0" fontId="53" fillId="10" borderId="32" xfId="0" applyFont="1" applyFill="1" applyBorder="1" applyAlignment="1">
      <alignment horizontal="center"/>
    </xf>
    <xf numFmtId="0" fontId="53" fillId="2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2" fillId="0" borderId="13" xfId="0" applyFont="1" applyBorder="1"/>
    <xf numFmtId="0" fontId="53" fillId="8" borderId="1" xfId="0" applyFont="1" applyFill="1" applyBorder="1" applyAlignment="1">
      <alignment horizontal="center"/>
    </xf>
    <xf numFmtId="0" fontId="53" fillId="24" borderId="1" xfId="0" applyFont="1" applyFill="1" applyBorder="1" applyAlignment="1">
      <alignment horizontal="center"/>
    </xf>
    <xf numFmtId="0" fontId="53" fillId="25" borderId="1" xfId="0" applyFont="1" applyFill="1" applyBorder="1" applyAlignment="1">
      <alignment horizontal="center"/>
    </xf>
    <xf numFmtId="0" fontId="0" fillId="14" borderId="80" xfId="0" applyFill="1" applyBorder="1"/>
    <xf numFmtId="0" fontId="0" fillId="14" borderId="76" xfId="0" applyFill="1" applyBorder="1"/>
    <xf numFmtId="0" fontId="0" fillId="14" borderId="76" xfId="0" applyFill="1" applyBorder="1" applyAlignment="1">
      <alignment horizontal="center"/>
    </xf>
    <xf numFmtId="0" fontId="53" fillId="14" borderId="76" xfId="0" applyFont="1" applyFill="1" applyBorder="1" applyAlignment="1">
      <alignment horizontal="center"/>
    </xf>
    <xf numFmtId="0" fontId="1" fillId="14" borderId="76" xfId="0" applyFont="1" applyFill="1" applyBorder="1" applyAlignment="1">
      <alignment horizontal="center"/>
    </xf>
    <xf numFmtId="0" fontId="55" fillId="14" borderId="76" xfId="0" applyFont="1" applyFill="1" applyBorder="1" applyAlignment="1">
      <alignment horizontal="center"/>
    </xf>
    <xf numFmtId="0" fontId="0" fillId="14" borderId="81" xfId="0" applyFill="1" applyBorder="1"/>
    <xf numFmtId="0" fontId="52" fillId="0" borderId="19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82" fillId="0" borderId="6" xfId="0" applyFont="1" applyBorder="1"/>
    <xf numFmtId="0" fontId="83" fillId="0" borderId="6" xfId="0" applyFont="1" applyBorder="1"/>
    <xf numFmtId="0" fontId="81" fillId="0" borderId="10" xfId="0" applyFont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77" fillId="20" borderId="2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77" fillId="2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/>
    </xf>
    <xf numFmtId="0" fontId="5" fillId="8" borderId="69" xfId="0" applyFont="1" applyFill="1" applyBorder="1" applyAlignment="1">
      <alignment horizontal="center"/>
    </xf>
    <xf numFmtId="0" fontId="77" fillId="20" borderId="70" xfId="0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20" borderId="9" xfId="0" applyFont="1" applyFill="1" applyBorder="1" applyAlignment="1">
      <alignment horizontal="center"/>
    </xf>
    <xf numFmtId="0" fontId="77" fillId="21" borderId="9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7" fillId="2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7" fillId="20" borderId="3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77" fillId="20" borderId="51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2" borderId="2" xfId="0" applyFont="1" applyFill="1" applyBorder="1" applyAlignment="1">
      <alignment horizontal="center"/>
    </xf>
    <xf numFmtId="16" fontId="77" fillId="0" borderId="3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31" xfId="0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39" xfId="0" applyFont="1" applyBorder="1"/>
    <xf numFmtId="0" fontId="5" fillId="0" borderId="78" xfId="0" applyFont="1" applyBorder="1"/>
    <xf numFmtId="0" fontId="81" fillId="0" borderId="23" xfId="0" applyFont="1" applyBorder="1" applyAlignment="1">
      <alignment horizontal="center"/>
    </xf>
    <xf numFmtId="0" fontId="5" fillId="0" borderId="2" xfId="0" applyFont="1" applyBorder="1"/>
    <xf numFmtId="0" fontId="77" fillId="20" borderId="43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/>
    <xf numFmtId="0" fontId="5" fillId="0" borderId="23" xfId="0" applyFont="1" applyBorder="1" applyAlignment="1">
      <alignment horizontal="center" vertical="center"/>
    </xf>
    <xf numFmtId="0" fontId="52" fillId="0" borderId="21" xfId="0" applyFont="1" applyBorder="1"/>
    <xf numFmtId="0" fontId="52" fillId="0" borderId="18" xfId="0" applyFont="1" applyBorder="1" applyAlignment="1">
      <alignment horizontal="center"/>
    </xf>
    <xf numFmtId="0" fontId="52" fillId="0" borderId="35" xfId="0" applyFont="1" applyBorder="1"/>
    <xf numFmtId="0" fontId="5" fillId="13" borderId="31" xfId="0" applyFont="1" applyFill="1" applyBorder="1" applyAlignment="1">
      <alignment horizontal="left"/>
    </xf>
    <xf numFmtId="0" fontId="77" fillId="13" borderId="20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5" fillId="13" borderId="64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 vertical="center"/>
    </xf>
    <xf numFmtId="0" fontId="5" fillId="13" borderId="21" xfId="0" applyFont="1" applyFill="1" applyBorder="1"/>
    <xf numFmtId="0" fontId="40" fillId="0" borderId="0" xfId="0" applyFont="1"/>
    <xf numFmtId="0" fontId="52" fillId="0" borderId="36" xfId="0" applyFont="1" applyBorder="1"/>
    <xf numFmtId="0" fontId="64" fillId="0" borderId="19" xfId="0" applyFont="1" applyBorder="1"/>
    <xf numFmtId="0" fontId="81" fillId="0" borderId="22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" fillId="0" borderId="8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85" xfId="0" applyFont="1" applyBorder="1"/>
    <xf numFmtId="0" fontId="5" fillId="0" borderId="7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/>
    <xf numFmtId="0" fontId="77" fillId="2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77" fillId="20" borderId="24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26" borderId="87" xfId="0" applyFont="1" applyFill="1" applyBorder="1" applyAlignment="1">
      <alignment horizontal="center"/>
    </xf>
    <xf numFmtId="0" fontId="5" fillId="26" borderId="88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4" fillId="4" borderId="87" xfId="0" applyFont="1" applyFill="1" applyBorder="1"/>
    <xf numFmtId="0" fontId="4" fillId="4" borderId="88" xfId="0" applyFont="1" applyFill="1" applyBorder="1"/>
    <xf numFmtId="0" fontId="4" fillId="4" borderId="88" xfId="0" applyFont="1" applyFill="1" applyBorder="1" applyAlignment="1">
      <alignment horizontal="center"/>
    </xf>
    <xf numFmtId="0" fontId="77" fillId="4" borderId="88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85" fillId="4" borderId="88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" fontId="5" fillId="4" borderId="1" xfId="0" applyNumberFormat="1" applyFont="1" applyFill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4" fillId="2" borderId="1" xfId="0" applyFont="1" applyFill="1" applyBorder="1" applyAlignment="1">
      <alignment horizontal="center" wrapText="1"/>
    </xf>
    <xf numFmtId="16" fontId="77" fillId="0" borderId="3" xfId="0" applyNumberFormat="1" applyFont="1" applyBorder="1" applyAlignment="1">
      <alignment horizontal="center" wrapText="1"/>
    </xf>
    <xf numFmtId="16" fontId="5" fillId="0" borderId="4" xfId="0" applyNumberFormat="1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0" fontId="86" fillId="0" borderId="5" xfId="0" applyFont="1" applyBorder="1" applyAlignment="1">
      <alignment horizontal="center"/>
    </xf>
    <xf numFmtId="0" fontId="87" fillId="0" borderId="5" xfId="0" applyFont="1" applyBorder="1"/>
    <xf numFmtId="0" fontId="88" fillId="0" borderId="6" xfId="0" applyFont="1" applyBorder="1"/>
    <xf numFmtId="0" fontId="86" fillId="0" borderId="6" xfId="0" applyFont="1" applyBorder="1"/>
    <xf numFmtId="0" fontId="86" fillId="0" borderId="13" xfId="0" applyFont="1" applyBorder="1"/>
    <xf numFmtId="0" fontId="89" fillId="0" borderId="6" xfId="0" applyFont="1" applyBorder="1"/>
    <xf numFmtId="0" fontId="84" fillId="0" borderId="10" xfId="0" applyFont="1" applyBorder="1" applyAlignment="1">
      <alignment horizontal="center"/>
    </xf>
    <xf numFmtId="0" fontId="86" fillId="0" borderId="19" xfId="0" applyFont="1" applyBorder="1"/>
    <xf numFmtId="0" fontId="5" fillId="0" borderId="21" xfId="0" applyFont="1" applyBorder="1"/>
    <xf numFmtId="0" fontId="5" fillId="0" borderId="37" xfId="0" applyFont="1" applyBorder="1"/>
    <xf numFmtId="0" fontId="5" fillId="20" borderId="70" xfId="0" applyFont="1" applyFill="1" applyBorder="1" applyAlignment="1">
      <alignment horizontal="center"/>
    </xf>
    <xf numFmtId="0" fontId="77" fillId="21" borderId="70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84" fillId="0" borderId="6" xfId="0" applyFont="1" applyBorder="1"/>
    <xf numFmtId="0" fontId="86" fillId="0" borderId="6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90" fillId="0" borderId="0" xfId="0" applyFont="1" applyAlignment="1">
      <alignment horizontal="left"/>
    </xf>
    <xf numFmtId="0" fontId="45" fillId="0" borderId="0" xfId="0" applyFont="1"/>
    <xf numFmtId="0" fontId="5" fillId="8" borderId="37" xfId="0" applyFont="1" applyFill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8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48" fillId="0" borderId="0" xfId="0" applyFont="1" applyAlignment="1">
      <alignment horizontal="left" indent="8"/>
    </xf>
    <xf numFmtId="0" fontId="5" fillId="4" borderId="2" xfId="0" applyFont="1" applyFill="1" applyBorder="1" applyAlignment="1">
      <alignment horizontal="center"/>
    </xf>
    <xf numFmtId="0" fontId="81" fillId="0" borderId="1" xfId="0" applyFont="1" applyBorder="1" applyAlignment="1">
      <alignment horizontal="center" vertical="center"/>
    </xf>
    <xf numFmtId="0" fontId="81" fillId="2" borderId="1" xfId="0" applyFont="1" applyFill="1" applyBorder="1" applyAlignment="1">
      <alignment horizontal="center" vertical="center"/>
    </xf>
    <xf numFmtId="16" fontId="91" fillId="0" borderId="3" xfId="0" applyNumberFormat="1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91" fillId="0" borderId="5" xfId="0" applyFont="1" applyBorder="1" applyAlignment="1">
      <alignment horizontal="left"/>
    </xf>
    <xf numFmtId="0" fontId="91" fillId="20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91" fillId="20" borderId="20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2" fillId="0" borderId="6" xfId="0" applyFont="1" applyBorder="1" applyAlignment="1">
      <alignment horizontal="left"/>
    </xf>
    <xf numFmtId="0" fontId="91" fillId="20" borderId="24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1" fillId="20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3" fillId="0" borderId="6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91" fillId="20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91" fillId="20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6" fillId="0" borderId="90" xfId="0" applyFont="1" applyBorder="1" applyAlignment="1">
      <alignment horizontal="center"/>
    </xf>
    <xf numFmtId="0" fontId="94" fillId="0" borderId="90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8" xfId="0" applyFont="1" applyBorder="1"/>
    <xf numFmtId="0" fontId="49" fillId="0" borderId="0" xfId="0" applyFont="1" applyAlignment="1">
      <alignment horizontal="left" indent="8"/>
    </xf>
    <xf numFmtId="0" fontId="94" fillId="0" borderId="91" xfId="0" applyFont="1" applyBorder="1" applyAlignment="1">
      <alignment horizontal="center"/>
    </xf>
    <xf numFmtId="0" fontId="50" fillId="0" borderId="0" xfId="0" applyFont="1"/>
    <xf numFmtId="0" fontId="5" fillId="0" borderId="34" xfId="0" applyFont="1" applyBorder="1" applyAlignment="1">
      <alignment horizontal="center"/>
    </xf>
    <xf numFmtId="0" fontId="95" fillId="0" borderId="6" xfId="0" applyFont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77" fillId="20" borderId="79" xfId="0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2" borderId="87" xfId="0" applyFont="1" applyFill="1" applyBorder="1" applyAlignment="1">
      <alignment horizontal="center" wrapText="1"/>
    </xf>
    <xf numFmtId="0" fontId="81" fillId="2" borderId="87" xfId="0" applyFont="1" applyFill="1" applyBorder="1" applyAlignment="1">
      <alignment horizontal="center" vertical="center"/>
    </xf>
    <xf numFmtId="0" fontId="91" fillId="0" borderId="28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5" fillId="0" borderId="2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92" xfId="0" applyFont="1" applyBorder="1" applyAlignment="1">
      <alignment horizontal="center"/>
    </xf>
    <xf numFmtId="0" fontId="91" fillId="20" borderId="43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4" borderId="19" xfId="0" applyFont="1" applyFill="1" applyBorder="1"/>
    <xf numFmtId="0" fontId="5" fillId="4" borderId="18" xfId="0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91" fillId="0" borderId="6" xfId="0" applyFont="1" applyBorder="1" applyAlignment="1">
      <alignment horizontal="left"/>
    </xf>
    <xf numFmtId="0" fontId="91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77" fillId="20" borderId="0" xfId="0" applyFont="1" applyFill="1" applyAlignment="1">
      <alignment horizontal="center"/>
    </xf>
    <xf numFmtId="0" fontId="6" fillId="0" borderId="91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/>
    <xf numFmtId="0" fontId="5" fillId="4" borderId="32" xfId="0" applyFont="1" applyFill="1" applyBorder="1" applyAlignment="1">
      <alignment horizontal="center"/>
    </xf>
    <xf numFmtId="0" fontId="0" fillId="20" borderId="7" xfId="0" applyFill="1" applyBorder="1"/>
    <xf numFmtId="0" fontId="0" fillId="0" borderId="8" xfId="0" applyBorder="1"/>
    <xf numFmtId="0" fontId="5" fillId="0" borderId="86" xfId="0" applyFont="1" applyBorder="1" applyAlignment="1">
      <alignment horizontal="center" vertical="center"/>
    </xf>
    <xf numFmtId="0" fontId="5" fillId="27" borderId="19" xfId="0" applyFont="1" applyFill="1" applyBorder="1"/>
    <xf numFmtId="0" fontId="5" fillId="27" borderId="6" xfId="0" applyFont="1" applyFill="1" applyBorder="1" applyAlignment="1">
      <alignment horizontal="center"/>
    </xf>
    <xf numFmtId="0" fontId="77" fillId="27" borderId="9" xfId="0" applyFont="1" applyFill="1" applyBorder="1" applyAlignment="1">
      <alignment horizontal="center"/>
    </xf>
    <xf numFmtId="0" fontId="5" fillId="27" borderId="10" xfId="0" applyFont="1" applyFill="1" applyBorder="1" applyAlignment="1">
      <alignment horizontal="center"/>
    </xf>
    <xf numFmtId="0" fontId="5" fillId="27" borderId="10" xfId="0" applyFont="1" applyFill="1" applyBorder="1" applyAlignment="1">
      <alignment horizontal="center" vertical="center"/>
    </xf>
    <xf numFmtId="0" fontId="5" fillId="27" borderId="22" xfId="0" applyFont="1" applyFill="1" applyBorder="1" applyAlignment="1">
      <alignment horizontal="center"/>
    </xf>
    <xf numFmtId="0" fontId="77" fillId="27" borderId="20" xfId="0" applyFont="1" applyFill="1" applyBorder="1" applyAlignment="1">
      <alignment horizontal="center"/>
    </xf>
    <xf numFmtId="0" fontId="5" fillId="27" borderId="68" xfId="0" applyFont="1" applyFill="1" applyBorder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93" fillId="0" borderId="13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93" fillId="0" borderId="54" xfId="0" applyFont="1" applyBorder="1" applyAlignment="1">
      <alignment horizontal="center"/>
    </xf>
    <xf numFmtId="0" fontId="96" fillId="0" borderId="0" xfId="0" applyFont="1" applyAlignment="1">
      <alignment horizontal="left"/>
    </xf>
    <xf numFmtId="0" fontId="92" fillId="28" borderId="5" xfId="0" applyFont="1" applyFill="1" applyBorder="1" applyAlignment="1">
      <alignment horizontal="left"/>
    </xf>
    <xf numFmtId="0" fontId="93" fillId="28" borderId="28" xfId="0" applyFont="1" applyFill="1" applyBorder="1" applyAlignment="1">
      <alignment horizontal="center"/>
    </xf>
    <xf numFmtId="0" fontId="91" fillId="29" borderId="7" xfId="0" applyFont="1" applyFill="1" applyBorder="1" applyAlignment="1">
      <alignment horizontal="center"/>
    </xf>
    <xf numFmtId="0" fontId="10" fillId="28" borderId="8" xfId="0" applyFont="1" applyFill="1" applyBorder="1" applyAlignment="1">
      <alignment horizontal="center"/>
    </xf>
    <xf numFmtId="0" fontId="10" fillId="28" borderId="19" xfId="0" applyFont="1" applyFill="1" applyBorder="1" applyAlignment="1">
      <alignment horizontal="center"/>
    </xf>
    <xf numFmtId="0" fontId="10" fillId="28" borderId="6" xfId="0" applyFont="1" applyFill="1" applyBorder="1" applyAlignment="1">
      <alignment horizontal="left"/>
    </xf>
    <xf numFmtId="0" fontId="92" fillId="28" borderId="21" xfId="0" applyFont="1" applyFill="1" applyBorder="1" applyAlignment="1">
      <alignment horizontal="center"/>
    </xf>
    <xf numFmtId="0" fontId="91" fillId="29" borderId="9" xfId="0" applyFont="1" applyFill="1" applyBorder="1" applyAlignment="1">
      <alignment horizontal="center"/>
    </xf>
    <xf numFmtId="0" fontId="10" fillId="28" borderId="10" xfId="0" applyFont="1" applyFill="1" applyBorder="1" applyAlignment="1">
      <alignment horizontal="center"/>
    </xf>
    <xf numFmtId="0" fontId="10" fillId="28" borderId="21" xfId="0" applyFont="1" applyFill="1" applyBorder="1" applyAlignment="1">
      <alignment horizontal="center"/>
    </xf>
    <xf numFmtId="0" fontId="10" fillId="30" borderId="6" xfId="0" applyFont="1" applyFill="1" applyBorder="1" applyAlignment="1">
      <alignment horizontal="left"/>
    </xf>
    <xf numFmtId="0" fontId="10" fillId="31" borderId="19" xfId="0" applyFont="1" applyFill="1" applyBorder="1" applyAlignment="1">
      <alignment horizontal="center"/>
    </xf>
    <xf numFmtId="0" fontId="77" fillId="20" borderId="90" xfId="0" applyFont="1" applyFill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77" fillId="20" borderId="93" xfId="0" applyFont="1" applyFill="1" applyBorder="1" applyAlignment="1">
      <alignment horizontal="center"/>
    </xf>
    <xf numFmtId="0" fontId="77" fillId="20" borderId="94" xfId="0" applyFont="1" applyFill="1" applyBorder="1" applyAlignment="1">
      <alignment horizontal="center"/>
    </xf>
    <xf numFmtId="0" fontId="5" fillId="0" borderId="94" xfId="0" applyFont="1" applyBorder="1" applyAlignment="1">
      <alignment horizontal="center"/>
    </xf>
    <xf numFmtId="16" fontId="77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0" fontId="0" fillId="0" borderId="90" xfId="0" applyBorder="1"/>
    <xf numFmtId="0" fontId="5" fillId="4" borderId="90" xfId="0" applyFont="1" applyFill="1" applyBorder="1" applyAlignment="1">
      <alignment horizontal="center"/>
    </xf>
    <xf numFmtId="0" fontId="5" fillId="0" borderId="90" xfId="0" applyFont="1" applyBorder="1"/>
    <xf numFmtId="0" fontId="5" fillId="4" borderId="9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3" xfId="0" applyFont="1" applyBorder="1"/>
    <xf numFmtId="0" fontId="5" fillId="32" borderId="93" xfId="0" applyFont="1" applyFill="1" applyBorder="1" applyAlignment="1">
      <alignment horizontal="center"/>
    </xf>
    <xf numFmtId="0" fontId="5" fillId="32" borderId="90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4" borderId="10" xfId="0" applyFont="1" applyFill="1" applyBorder="1" applyAlignment="1">
      <alignment horizontal="center"/>
    </xf>
    <xf numFmtId="0" fontId="5" fillId="32" borderId="9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4" borderId="96" xfId="0" applyFont="1" applyFill="1" applyBorder="1" applyAlignment="1">
      <alignment horizontal="center"/>
    </xf>
    <xf numFmtId="0" fontId="77" fillId="20" borderId="96" xfId="0" applyFont="1" applyFill="1" applyBorder="1" applyAlignment="1">
      <alignment horizontal="center"/>
    </xf>
    <xf numFmtId="0" fontId="5" fillId="32" borderId="96" xfId="0" applyFont="1" applyFill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32" borderId="94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0" borderId="96" xfId="0" applyFont="1" applyBorder="1"/>
    <xf numFmtId="0" fontId="91" fillId="0" borderId="9" xfId="0" applyFont="1" applyBorder="1" applyAlignment="1">
      <alignment horizontal="center"/>
    </xf>
    <xf numFmtId="0" fontId="91" fillId="0" borderId="20" xfId="0" applyFont="1" applyBorder="1" applyAlignment="1">
      <alignment horizontal="center"/>
    </xf>
    <xf numFmtId="0" fontId="10" fillId="24" borderId="22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32" borderId="93" xfId="0" applyFont="1" applyFill="1" applyBorder="1" applyAlignment="1">
      <alignment horizontal="center" vertical="center"/>
    </xf>
    <xf numFmtId="0" fontId="10" fillId="30" borderId="13" xfId="0" applyFont="1" applyFill="1" applyBorder="1" applyAlignment="1">
      <alignment horizontal="left"/>
    </xf>
    <xf numFmtId="0" fontId="10" fillId="28" borderId="54" xfId="0" applyFon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93" fillId="3" borderId="6" xfId="0" applyFont="1" applyFill="1" applyBorder="1" applyAlignment="1">
      <alignment horizontal="left"/>
    </xf>
    <xf numFmtId="0" fontId="92" fillId="31" borderId="19" xfId="0" applyFont="1" applyFill="1" applyBorder="1" applyAlignment="1">
      <alignment horizontal="center"/>
    </xf>
    <xf numFmtId="0" fontId="91" fillId="31" borderId="19" xfId="0" applyFont="1" applyFill="1" applyBorder="1" applyAlignment="1">
      <alignment horizontal="center"/>
    </xf>
    <xf numFmtId="0" fontId="93" fillId="31" borderId="19" xfId="0" applyFont="1" applyFill="1" applyBorder="1" applyAlignment="1">
      <alignment horizontal="center"/>
    </xf>
    <xf numFmtId="0" fontId="91" fillId="3" borderId="5" xfId="0" applyFont="1" applyFill="1" applyBorder="1" applyAlignment="1">
      <alignment horizontal="left"/>
    </xf>
    <xf numFmtId="0" fontId="92" fillId="30" borderId="6" xfId="0" applyFont="1" applyFill="1" applyBorder="1" applyAlignment="1">
      <alignment horizontal="left"/>
    </xf>
    <xf numFmtId="0" fontId="77" fillId="0" borderId="9" xfId="0" applyFont="1" applyBorder="1" applyAlignment="1">
      <alignment horizontal="center"/>
    </xf>
    <xf numFmtId="0" fontId="77" fillId="0" borderId="20" xfId="0" applyFont="1" applyBorder="1" applyAlignment="1">
      <alignment horizontal="center"/>
    </xf>
    <xf numFmtId="0" fontId="77" fillId="0" borderId="90" xfId="0" applyFont="1" applyBorder="1" applyAlignment="1">
      <alignment horizontal="center"/>
    </xf>
    <xf numFmtId="0" fontId="77" fillId="0" borderId="96" xfId="0" applyFont="1" applyBorder="1" applyAlignment="1">
      <alignment horizontal="center"/>
    </xf>
    <xf numFmtId="0" fontId="77" fillId="0" borderId="94" xfId="0" applyFont="1" applyBorder="1" applyAlignment="1">
      <alignment horizontal="center"/>
    </xf>
    <xf numFmtId="0" fontId="5" fillId="32" borderId="8" xfId="0" applyFont="1" applyFill="1" applyBorder="1" applyAlignment="1">
      <alignment horizontal="center" vertical="center"/>
    </xf>
    <xf numFmtId="0" fontId="5" fillId="32" borderId="10" xfId="0" applyFont="1" applyFill="1" applyBorder="1" applyAlignment="1">
      <alignment horizontal="center"/>
    </xf>
    <xf numFmtId="0" fontId="5" fillId="32" borderId="22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5" fillId="32" borderId="94" xfId="0" applyFont="1" applyFill="1" applyBorder="1" applyAlignment="1">
      <alignment horizontal="center" vertical="center"/>
    </xf>
    <xf numFmtId="0" fontId="97" fillId="0" borderId="0" xfId="0" applyFont="1"/>
    <xf numFmtId="0" fontId="5" fillId="4" borderId="30" xfId="0" applyFont="1" applyFill="1" applyBorder="1" applyAlignment="1">
      <alignment horizontal="center"/>
    </xf>
    <xf numFmtId="16" fontId="77" fillId="0" borderId="98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77" fillId="0" borderId="7" xfId="0" applyFont="1" applyFill="1" applyBorder="1" applyAlignment="1">
      <alignment horizontal="center"/>
    </xf>
    <xf numFmtId="0" fontId="77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0" borderId="94" xfId="0" applyFont="1" applyBorder="1"/>
    <xf numFmtId="0" fontId="5" fillId="4" borderId="53" xfId="0" applyFont="1" applyFill="1" applyBorder="1" applyAlignment="1">
      <alignment horizontal="center"/>
    </xf>
    <xf numFmtId="16" fontId="91" fillId="0" borderId="4" xfId="0" applyNumberFormat="1" applyFont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16" fontId="10" fillId="0" borderId="14" xfId="0" applyNumberFormat="1" applyFont="1" applyBorder="1" applyAlignment="1">
      <alignment horizontal="center" vertical="center"/>
    </xf>
    <xf numFmtId="16" fontId="91" fillId="0" borderId="15" xfId="0" applyNumberFormat="1" applyFont="1" applyBorder="1" applyAlignment="1">
      <alignment horizontal="center" vertical="center"/>
    </xf>
    <xf numFmtId="0" fontId="77" fillId="0" borderId="79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9" xfId="0" applyFont="1" applyBorder="1"/>
    <xf numFmtId="0" fontId="55" fillId="0" borderId="10" xfId="0" applyFont="1" applyBorder="1"/>
    <xf numFmtId="0" fontId="63" fillId="0" borderId="5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3" fillId="0" borderId="99" xfId="0" applyFont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1" fillId="31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03" fillId="0" borderId="30" xfId="0" applyFont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3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30" xfId="0" applyFont="1" applyBorder="1"/>
    <xf numFmtId="0" fontId="1" fillId="0" borderId="9" xfId="0" quotePrefix="1" applyFont="1" applyFill="1" applyBorder="1" applyAlignment="1">
      <alignment horizontal="center"/>
    </xf>
    <xf numFmtId="0" fontId="2" fillId="0" borderId="10" xfId="0" applyFont="1" applyBorder="1"/>
    <xf numFmtId="0" fontId="64" fillId="30" borderId="6" xfId="0" applyFont="1" applyFill="1" applyBorder="1" applyAlignment="1">
      <alignment horizontal="left"/>
    </xf>
    <xf numFmtId="0" fontId="53" fillId="0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03" fillId="0" borderId="30" xfId="0" applyFont="1" applyFill="1" applyBorder="1" applyAlignment="1">
      <alignment horizontal="center"/>
    </xf>
    <xf numFmtId="0" fontId="1" fillId="0" borderId="90" xfId="0" applyFont="1" applyBorder="1" applyAlignment="1">
      <alignment horizontal="left"/>
    </xf>
    <xf numFmtId="0" fontId="1" fillId="0" borderId="9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0" xfId="0" applyFont="1" applyFill="1" applyBorder="1" applyAlignment="1">
      <alignment horizontal="left"/>
    </xf>
    <xf numFmtId="0" fontId="1" fillId="0" borderId="90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0" fontId="1" fillId="31" borderId="6" xfId="0" applyFont="1" applyFill="1" applyBorder="1" applyAlignment="1">
      <alignment horizontal="center"/>
    </xf>
    <xf numFmtId="0" fontId="1" fillId="31" borderId="103" xfId="0" applyFont="1" applyFill="1" applyBorder="1" applyAlignment="1">
      <alignment horizontal="center"/>
    </xf>
    <xf numFmtId="0" fontId="1" fillId="31" borderId="104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03" fillId="0" borderId="10" xfId="0" applyFont="1" applyBorder="1" applyAlignment="1">
      <alignment horizontal="center"/>
    </xf>
    <xf numFmtId="0" fontId="1" fillId="0" borderId="96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7" fillId="0" borderId="90" xfId="0" applyFont="1" applyBorder="1" applyAlignment="1">
      <alignment horizontal="center"/>
    </xf>
    <xf numFmtId="0" fontId="104" fillId="0" borderId="9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4" fillId="0" borderId="9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06" fillId="0" borderId="0" xfId="0" applyFont="1" applyAlignment="1">
      <alignment horizontal="left" indent="8"/>
    </xf>
    <xf numFmtId="0" fontId="91" fillId="0" borderId="0" xfId="0" applyFont="1"/>
    <xf numFmtId="0" fontId="109" fillId="0" borderId="0" xfId="0" applyFont="1" applyAlignment="1">
      <alignment horizontal="left" indent="8"/>
    </xf>
    <xf numFmtId="0" fontId="93" fillId="0" borderId="0" xfId="0" applyFont="1"/>
    <xf numFmtId="0" fontId="93" fillId="0" borderId="0" xfId="0" applyFont="1" applyAlignment="1">
      <alignment horizontal="center"/>
    </xf>
    <xf numFmtId="0" fontId="1" fillId="2" borderId="87" xfId="0" applyFont="1" applyFill="1" applyBorder="1" applyAlignment="1">
      <alignment horizontal="center" wrapText="1"/>
    </xf>
    <xf numFmtId="0" fontId="1" fillId="31" borderId="105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5" fillId="4" borderId="6" xfId="0" applyFont="1" applyFill="1" applyBorder="1"/>
    <xf numFmtId="0" fontId="91" fillId="0" borderId="90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0" fontId="1" fillId="0" borderId="94" xfId="0" applyFont="1" applyFill="1" applyBorder="1" applyAlignment="1">
      <alignment horizontal="left"/>
    </xf>
    <xf numFmtId="0" fontId="53" fillId="0" borderId="94" xfId="0" applyFont="1" applyFill="1" applyBorder="1" applyAlignment="1">
      <alignment horizontal="center"/>
    </xf>
    <xf numFmtId="0" fontId="1" fillId="0" borderId="96" xfId="0" applyFont="1" applyFill="1" applyBorder="1" applyAlignment="1">
      <alignment horizontal="left"/>
    </xf>
    <xf numFmtId="0" fontId="1" fillId="0" borderId="96" xfId="0" applyFont="1" applyFill="1" applyBorder="1" applyAlignment="1">
      <alignment horizontal="center"/>
    </xf>
    <xf numFmtId="0" fontId="53" fillId="0" borderId="9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30" borderId="13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54" xfId="0" applyFont="1" applyFill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2" fillId="0" borderId="96" xfId="0" applyFont="1" applyBorder="1"/>
    <xf numFmtId="0" fontId="2" fillId="0" borderId="94" xfId="0" applyFont="1" applyBorder="1"/>
    <xf numFmtId="0" fontId="103" fillId="0" borderId="22" xfId="0" applyFont="1" applyBorder="1" applyAlignment="1">
      <alignment horizontal="center"/>
    </xf>
    <xf numFmtId="0" fontId="55" fillId="0" borderId="94" xfId="0" applyFont="1" applyBorder="1"/>
    <xf numFmtId="0" fontId="53" fillId="0" borderId="22" xfId="0" applyFont="1" applyBorder="1" applyAlignment="1">
      <alignment horizontal="center"/>
    </xf>
    <xf numFmtId="0" fontId="53" fillId="0" borderId="3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4" borderId="9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18" xfId="0" applyFont="1" applyFill="1" applyBorder="1"/>
    <xf numFmtId="0" fontId="4" fillId="0" borderId="0" xfId="0" applyFont="1" applyAlignment="1">
      <alignment horizontal="left"/>
    </xf>
    <xf numFmtId="0" fontId="53" fillId="0" borderId="90" xfId="0" applyFont="1" applyFill="1" applyBorder="1" applyAlignment="1">
      <alignment horizontal="left"/>
    </xf>
    <xf numFmtId="0" fontId="64" fillId="30" borderId="90" xfId="0" applyFont="1" applyFill="1" applyBorder="1" applyAlignment="1">
      <alignment horizontal="left"/>
    </xf>
    <xf numFmtId="0" fontId="1" fillId="30" borderId="90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10" fillId="0" borderId="1" xfId="0" applyFont="1" applyBorder="1" applyAlignment="1">
      <alignment horizontal="left" wrapText="1"/>
    </xf>
    <xf numFmtId="0" fontId="102" fillId="0" borderId="90" xfId="0" applyFont="1" applyBorder="1" applyAlignment="1">
      <alignment horizontal="left"/>
    </xf>
    <xf numFmtId="0" fontId="94" fillId="0" borderId="0" xfId="0" applyFont="1" applyBorder="1" applyAlignment="1">
      <alignment horizontal="center"/>
    </xf>
    <xf numFmtId="16" fontId="77" fillId="0" borderId="79" xfId="0" applyNumberFormat="1" applyFont="1" applyBorder="1" applyAlignment="1">
      <alignment horizontal="center"/>
    </xf>
    <xf numFmtId="16" fontId="5" fillId="0" borderId="95" xfId="0" applyNumberFormat="1" applyFont="1" applyBorder="1" applyAlignment="1">
      <alignment horizontal="center"/>
    </xf>
    <xf numFmtId="16" fontId="77" fillId="0" borderId="106" xfId="0" applyNumberFormat="1" applyFont="1" applyBorder="1" applyAlignment="1">
      <alignment horizontal="center"/>
    </xf>
    <xf numFmtId="16" fontId="5" fillId="0" borderId="64" xfId="0" applyNumberFormat="1" applyFont="1" applyBorder="1" applyAlignment="1">
      <alignment horizontal="center"/>
    </xf>
    <xf numFmtId="0" fontId="6" fillId="0" borderId="87" xfId="0" applyFont="1" applyBorder="1" applyAlignment="1">
      <alignment horizontal="left"/>
    </xf>
    <xf numFmtId="0" fontId="3" fillId="0" borderId="88" xfId="0" applyFont="1" applyBorder="1"/>
    <xf numFmtId="0" fontId="3" fillId="0" borderId="88" xfId="0" applyFont="1" applyBorder="1" applyAlignment="1">
      <alignment horizontal="center"/>
    </xf>
    <xf numFmtId="0" fontId="3" fillId="0" borderId="1" xfId="0" applyFont="1" applyBorder="1"/>
    <xf numFmtId="0" fontId="5" fillId="0" borderId="90" xfId="0" applyFont="1" applyFill="1" applyBorder="1"/>
    <xf numFmtId="0" fontId="112" fillId="0" borderId="0" xfId="0" applyFont="1"/>
    <xf numFmtId="0" fontId="91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0" fillId="0" borderId="9" xfId="0" applyFont="1" applyFill="1" applyBorder="1" applyAlignment="1">
      <alignment horizontal="center"/>
    </xf>
    <xf numFmtId="0" fontId="99" fillId="0" borderId="10" xfId="0" applyFont="1" applyFill="1" applyBorder="1" applyAlignment="1">
      <alignment horizontal="center"/>
    </xf>
    <xf numFmtId="0" fontId="10" fillId="31" borderId="6" xfId="0" applyFont="1" applyFill="1" applyBorder="1" applyAlignment="1">
      <alignment horizontal="center"/>
    </xf>
    <xf numFmtId="0" fontId="91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2" fillId="0" borderId="96" xfId="0" applyFont="1" applyBorder="1" applyAlignment="1">
      <alignment horizontal="left"/>
    </xf>
    <xf numFmtId="0" fontId="63" fillId="0" borderId="9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81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94" fillId="0" borderId="9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9" fillId="0" borderId="10" xfId="0" applyFont="1" applyFill="1" applyBorder="1" applyAlignment="1">
      <alignment horizontal="center" vertical="center"/>
    </xf>
    <xf numFmtId="16" fontId="91" fillId="33" borderId="3" xfId="0" applyNumberFormat="1" applyFont="1" applyFill="1" applyBorder="1" applyAlignment="1">
      <alignment horizontal="center" vertical="center"/>
    </xf>
    <xf numFmtId="16" fontId="10" fillId="33" borderId="4" xfId="0" applyNumberFormat="1" applyFont="1" applyFill="1" applyBorder="1" applyAlignment="1">
      <alignment horizontal="center" vertical="center"/>
    </xf>
    <xf numFmtId="0" fontId="91" fillId="33" borderId="20" xfId="0" applyFont="1" applyFill="1" applyBorder="1" applyAlignment="1">
      <alignment horizontal="center"/>
    </xf>
    <xf numFmtId="0" fontId="1" fillId="33" borderId="22" xfId="0" applyFont="1" applyFill="1" applyBorder="1" applyAlignment="1">
      <alignment horizontal="center"/>
    </xf>
    <xf numFmtId="0" fontId="91" fillId="33" borderId="9" xfId="0" applyFont="1" applyFill="1" applyBorder="1" applyAlignment="1">
      <alignment horizontal="center"/>
    </xf>
    <xf numFmtId="0" fontId="1" fillId="33" borderId="10" xfId="0" applyFont="1" applyFill="1" applyBorder="1" applyAlignment="1">
      <alignment horizontal="center"/>
    </xf>
    <xf numFmtId="0" fontId="53" fillId="33" borderId="9" xfId="0" applyFont="1" applyFill="1" applyBorder="1" applyAlignment="1">
      <alignment horizontal="center"/>
    </xf>
    <xf numFmtId="0" fontId="100" fillId="33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7" fillId="4" borderId="9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5" fillId="34" borderId="6" xfId="0" applyFont="1" applyFill="1" applyBorder="1" applyAlignment="1">
      <alignment horizontal="center"/>
    </xf>
    <xf numFmtId="0" fontId="5" fillId="34" borderId="19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77" fillId="0" borderId="5" xfId="0" applyFont="1" applyFill="1" applyBorder="1" applyAlignment="1">
      <alignment horizontal="center"/>
    </xf>
    <xf numFmtId="0" fontId="113" fillId="0" borderId="19" xfId="0" applyFont="1" applyFill="1" applyBorder="1" applyAlignment="1">
      <alignment horizontal="center"/>
    </xf>
    <xf numFmtId="0" fontId="78" fillId="0" borderId="6" xfId="0" applyFont="1" applyFill="1" applyBorder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6" xfId="0" applyFont="1" applyFill="1" applyBorder="1" applyAlignment="1">
      <alignment horizontal="center"/>
    </xf>
    <xf numFmtId="0" fontId="114" fillId="0" borderId="18" xfId="0" applyFont="1" applyFill="1" applyBorder="1" applyAlignment="1">
      <alignment horizontal="center"/>
    </xf>
    <xf numFmtId="0" fontId="1" fillId="33" borderId="90" xfId="0" applyFont="1" applyFill="1" applyBorder="1" applyAlignment="1">
      <alignment horizontal="center"/>
    </xf>
    <xf numFmtId="0" fontId="53" fillId="33" borderId="90" xfId="0" applyFont="1" applyFill="1" applyBorder="1" applyAlignment="1">
      <alignment horizontal="center"/>
    </xf>
    <xf numFmtId="0" fontId="10" fillId="31" borderId="34" xfId="0" applyFont="1" applyFill="1" applyBorder="1" applyAlignment="1">
      <alignment horizontal="center"/>
    </xf>
    <xf numFmtId="0" fontId="10" fillId="31" borderId="108" xfId="0" applyFont="1" applyFill="1" applyBorder="1" applyAlignment="1">
      <alignment horizontal="center"/>
    </xf>
    <xf numFmtId="16" fontId="91" fillId="0" borderId="40" xfId="0" applyNumberFormat="1" applyFont="1" applyBorder="1" applyAlignment="1">
      <alignment horizontal="center" vertical="center"/>
    </xf>
    <xf numFmtId="0" fontId="91" fillId="0" borderId="108" xfId="0" applyFont="1" applyFill="1" applyBorder="1" applyAlignment="1">
      <alignment horizontal="center"/>
    </xf>
    <xf numFmtId="0" fontId="53" fillId="0" borderId="108" xfId="0" applyFont="1" applyBorder="1" applyAlignment="1">
      <alignment horizontal="center"/>
    </xf>
    <xf numFmtId="0" fontId="100" fillId="0" borderId="108" xfId="0" applyFont="1" applyFill="1" applyBorder="1" applyAlignment="1">
      <alignment horizontal="center"/>
    </xf>
    <xf numFmtId="16" fontId="91" fillId="33" borderId="109" xfId="0" applyNumberFormat="1" applyFont="1" applyFill="1" applyBorder="1" applyAlignment="1">
      <alignment horizontal="center" vertical="center"/>
    </xf>
    <xf numFmtId="16" fontId="10" fillId="33" borderId="110" xfId="0" applyNumberFormat="1" applyFont="1" applyFill="1" applyBorder="1" applyAlignment="1">
      <alignment horizontal="center" vertical="center"/>
    </xf>
    <xf numFmtId="0" fontId="91" fillId="33" borderId="111" xfId="0" applyFont="1" applyFill="1" applyBorder="1" applyAlignment="1">
      <alignment horizontal="center"/>
    </xf>
    <xf numFmtId="0" fontId="1" fillId="33" borderId="112" xfId="0" applyFont="1" applyFill="1" applyBorder="1" applyAlignment="1">
      <alignment horizontal="center"/>
    </xf>
    <xf numFmtId="0" fontId="91" fillId="33" borderId="113" xfId="0" applyFont="1" applyFill="1" applyBorder="1" applyAlignment="1">
      <alignment horizontal="center"/>
    </xf>
    <xf numFmtId="0" fontId="1" fillId="33" borderId="114" xfId="0" applyFont="1" applyFill="1" applyBorder="1" applyAlignment="1">
      <alignment horizontal="center"/>
    </xf>
    <xf numFmtId="0" fontId="10" fillId="33" borderId="114" xfId="0" applyFont="1" applyFill="1" applyBorder="1" applyAlignment="1">
      <alignment horizontal="center"/>
    </xf>
    <xf numFmtId="0" fontId="26" fillId="33" borderId="113" xfId="0" applyFont="1" applyFill="1" applyBorder="1" applyAlignment="1">
      <alignment horizontal="center"/>
    </xf>
    <xf numFmtId="0" fontId="99" fillId="33" borderId="114" xfId="0" applyFont="1" applyFill="1" applyBorder="1" applyAlignment="1">
      <alignment horizontal="center"/>
    </xf>
    <xf numFmtId="0" fontId="0" fillId="33" borderId="114" xfId="0" applyFill="1" applyBorder="1"/>
    <xf numFmtId="0" fontId="26" fillId="33" borderId="115" xfId="0" applyFont="1" applyFill="1" applyBorder="1" applyAlignment="1">
      <alignment horizontal="center"/>
    </xf>
    <xf numFmtId="0" fontId="1" fillId="33" borderId="116" xfId="0" applyFont="1" applyFill="1" applyBorder="1" applyAlignment="1">
      <alignment horizontal="center"/>
    </xf>
    <xf numFmtId="0" fontId="53" fillId="33" borderId="116" xfId="0" applyFont="1" applyFill="1" applyBorder="1" applyAlignment="1">
      <alignment horizontal="center"/>
    </xf>
    <xf numFmtId="0" fontId="1" fillId="33" borderId="117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01" xfId="0" applyFont="1" applyFill="1" applyBorder="1"/>
    <xf numFmtId="0" fontId="77" fillId="0" borderId="41" xfId="0" applyFont="1" applyFill="1" applyBorder="1" applyAlignment="1">
      <alignment horizontal="center"/>
    </xf>
    <xf numFmtId="0" fontId="77" fillId="0" borderId="45" xfId="0" applyFont="1" applyFill="1" applyBorder="1" applyAlignment="1">
      <alignment horizontal="center"/>
    </xf>
    <xf numFmtId="0" fontId="77" fillId="0" borderId="55" xfId="0" applyFont="1" applyFill="1" applyBorder="1" applyAlignment="1">
      <alignment horizontal="center"/>
    </xf>
    <xf numFmtId="0" fontId="77" fillId="0" borderId="41" xfId="0" applyFont="1" applyFill="1" applyBorder="1" applyAlignment="1">
      <alignment horizontal="center" vertical="center"/>
    </xf>
    <xf numFmtId="0" fontId="77" fillId="4" borderId="4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7" fillId="4" borderId="41" xfId="0" applyFont="1" applyFill="1" applyBorder="1" applyAlignment="1">
      <alignment horizontal="center"/>
    </xf>
    <xf numFmtId="0" fontId="113" fillId="0" borderId="9" xfId="0" applyFont="1" applyFill="1" applyBorder="1" applyAlignment="1">
      <alignment horizontal="center"/>
    </xf>
    <xf numFmtId="0" fontId="78" fillId="0" borderId="9" xfId="0" applyFont="1" applyFill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5" fillId="8" borderId="87" xfId="0" applyNumberFormat="1" applyFont="1" applyFill="1" applyBorder="1" applyAlignment="1">
      <alignment horizontal="center" vertical="center"/>
    </xf>
    <xf numFmtId="16" fontId="5" fillId="8" borderId="88" xfId="0" applyNumberFormat="1" applyFont="1" applyFill="1" applyBorder="1" applyAlignment="1">
      <alignment horizontal="center" vertical="center"/>
    </xf>
    <xf numFmtId="0" fontId="5" fillId="26" borderId="35" xfId="0" applyFont="1" applyFill="1" applyBorder="1" applyAlignment="1">
      <alignment horizontal="center"/>
    </xf>
    <xf numFmtId="0" fontId="5" fillId="26" borderId="45" xfId="0" applyFont="1" applyFill="1" applyBorder="1" applyAlignment="1">
      <alignment horizontal="center"/>
    </xf>
    <xf numFmtId="0" fontId="5" fillId="26" borderId="100" xfId="0" applyFont="1" applyFill="1" applyBorder="1" applyAlignment="1">
      <alignment horizontal="center"/>
    </xf>
    <xf numFmtId="16" fontId="5" fillId="8" borderId="17" xfId="0" applyNumberFormat="1" applyFont="1" applyFill="1" applyBorder="1" applyAlignment="1">
      <alignment horizontal="center" vertical="center"/>
    </xf>
    <xf numFmtId="16" fontId="5" fillId="32" borderId="88" xfId="0" applyNumberFormat="1" applyFont="1" applyFill="1" applyBorder="1" applyAlignment="1">
      <alignment horizontal="center" vertical="center"/>
    </xf>
    <xf numFmtId="16" fontId="5" fillId="32" borderId="17" xfId="0" applyNumberFormat="1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" fontId="5" fillId="32" borderId="87" xfId="0" applyNumberFormat="1" applyFont="1" applyFill="1" applyBorder="1" applyAlignment="1">
      <alignment horizontal="center" vertical="center"/>
    </xf>
    <xf numFmtId="0" fontId="84" fillId="0" borderId="84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2" borderId="84" xfId="0" applyFont="1" applyFill="1" applyBorder="1" applyAlignment="1">
      <alignment horizontal="center" vertical="center" wrapText="1"/>
    </xf>
    <xf numFmtId="0" fontId="84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" fontId="10" fillId="8" borderId="118" xfId="0" applyNumberFormat="1" applyFont="1" applyFill="1" applyBorder="1" applyAlignment="1">
      <alignment horizontal="center" wrapText="1"/>
    </xf>
    <xf numFmtId="16" fontId="10" fillId="8" borderId="100" xfId="0" applyNumberFormat="1" applyFont="1" applyFill="1" applyBorder="1" applyAlignment="1">
      <alignment horizontal="center" wrapText="1"/>
    </xf>
    <xf numFmtId="16" fontId="10" fillId="8" borderId="92" xfId="0" applyNumberFormat="1" applyFont="1" applyFill="1" applyBorder="1" applyAlignment="1">
      <alignment horizontal="center" wrapText="1"/>
    </xf>
    <xf numFmtId="16" fontId="10" fillId="8" borderId="119" xfId="0" applyNumberFormat="1" applyFont="1" applyFill="1" applyBorder="1" applyAlignment="1">
      <alignment horizontal="center" wrapText="1"/>
    </xf>
    <xf numFmtId="16" fontId="10" fillId="8" borderId="88" xfId="0" applyNumberFormat="1" applyFont="1" applyFill="1" applyBorder="1" applyAlignment="1">
      <alignment horizontal="center" wrapText="1"/>
    </xf>
    <xf numFmtId="16" fontId="10" fillId="8" borderId="17" xfId="0" applyNumberFormat="1" applyFont="1" applyFill="1" applyBorder="1" applyAlignment="1">
      <alignment horizontal="center" wrapText="1"/>
    </xf>
    <xf numFmtId="16" fontId="10" fillId="32" borderId="87" xfId="0" applyNumberFormat="1" applyFont="1" applyFill="1" applyBorder="1" applyAlignment="1">
      <alignment horizontal="center" wrapText="1"/>
    </xf>
    <xf numFmtId="16" fontId="10" fillId="32" borderId="17" xfId="0" applyNumberFormat="1" applyFont="1" applyFill="1" applyBorder="1" applyAlignment="1">
      <alignment horizontal="center" wrapText="1"/>
    </xf>
    <xf numFmtId="16" fontId="10" fillId="8" borderId="87" xfId="0" applyNumberFormat="1" applyFont="1" applyFill="1" applyBorder="1" applyAlignment="1">
      <alignment horizontal="center" wrapText="1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00" xfId="0" applyFont="1" applyFill="1" applyBorder="1" applyAlignment="1">
      <alignment horizontal="center"/>
    </xf>
    <xf numFmtId="16" fontId="5" fillId="11" borderId="87" xfId="0" applyNumberFormat="1" applyFont="1" applyFill="1" applyBorder="1" applyAlignment="1">
      <alignment horizontal="center" vertical="center"/>
    </xf>
    <xf numFmtId="16" fontId="5" fillId="11" borderId="17" xfId="0" applyNumberFormat="1" applyFont="1" applyFill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81" fillId="2" borderId="84" xfId="0" applyFont="1" applyFill="1" applyBorder="1" applyAlignment="1">
      <alignment horizontal="center" vertical="center" wrapText="1"/>
    </xf>
    <xf numFmtId="0" fontId="81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" fontId="1" fillId="4" borderId="87" xfId="0" applyNumberFormat="1" applyFont="1" applyFill="1" applyBorder="1" applyAlignment="1">
      <alignment horizontal="center" wrapText="1"/>
    </xf>
    <xf numFmtId="16" fontId="1" fillId="4" borderId="17" xfId="0" applyNumberFormat="1" applyFont="1" applyFill="1" applyBorder="1" applyAlignment="1">
      <alignment horizontal="center" wrapText="1"/>
    </xf>
    <xf numFmtId="16" fontId="5" fillId="4" borderId="87" xfId="0" applyNumberFormat="1" applyFont="1" applyFill="1" applyBorder="1" applyAlignment="1">
      <alignment horizontal="center" vertical="center"/>
    </xf>
    <xf numFmtId="16" fontId="5" fillId="4" borderId="17" xfId="0" applyNumberFormat="1" applyFont="1" applyFill="1" applyBorder="1" applyAlignment="1">
      <alignment horizontal="center" vertical="center"/>
    </xf>
    <xf numFmtId="0" fontId="5" fillId="26" borderId="54" xfId="0" applyFont="1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5" fillId="26" borderId="95" xfId="0" applyFont="1" applyFill="1" applyBorder="1" applyAlignment="1">
      <alignment horizontal="center"/>
    </xf>
    <xf numFmtId="16" fontId="10" fillId="4" borderId="87" xfId="0" applyNumberFormat="1" applyFont="1" applyFill="1" applyBorder="1" applyAlignment="1">
      <alignment horizontal="center" wrapText="1"/>
    </xf>
    <xf numFmtId="16" fontId="10" fillId="4" borderId="17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26" borderId="87" xfId="0" applyFont="1" applyFill="1" applyBorder="1" applyAlignment="1">
      <alignment horizontal="center"/>
    </xf>
    <xf numFmtId="0" fontId="5" fillId="26" borderId="88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84" fillId="2" borderId="2" xfId="0" applyFont="1" applyFill="1" applyBorder="1" applyAlignment="1">
      <alignment horizontal="center" vertical="center" wrapText="1"/>
    </xf>
    <xf numFmtId="16" fontId="10" fillId="10" borderId="87" xfId="0" applyNumberFormat="1" applyFont="1" applyFill="1" applyBorder="1" applyAlignment="1">
      <alignment horizontal="center" wrapText="1"/>
    </xf>
    <xf numFmtId="16" fontId="10" fillId="10" borderId="17" xfId="0" applyNumberFormat="1" applyFont="1" applyFill="1" applyBorder="1" applyAlignment="1">
      <alignment horizontal="center" wrapText="1"/>
    </xf>
    <xf numFmtId="16" fontId="5" fillId="4" borderId="87" xfId="0" applyNumberFormat="1" applyFont="1" applyFill="1" applyBorder="1" applyAlignment="1">
      <alignment horizontal="center"/>
    </xf>
    <xf numFmtId="16" fontId="5" fillId="4" borderId="17" xfId="0" applyNumberFormat="1" applyFont="1" applyFill="1" applyBorder="1" applyAlignment="1">
      <alignment horizontal="center"/>
    </xf>
    <xf numFmtId="16" fontId="5" fillId="4" borderId="87" xfId="0" applyNumberFormat="1" applyFont="1" applyFill="1" applyBorder="1" applyAlignment="1">
      <alignment horizontal="center" wrapText="1"/>
    </xf>
    <xf numFmtId="16" fontId="5" fillId="4" borderId="17" xfId="0" applyNumberFormat="1" applyFont="1" applyFill="1" applyBorder="1" applyAlignment="1">
      <alignment horizontal="center" wrapText="1"/>
    </xf>
    <xf numFmtId="16" fontId="5" fillId="32" borderId="87" xfId="0" applyNumberFormat="1" applyFont="1" applyFill="1" applyBorder="1" applyAlignment="1">
      <alignment horizontal="center" wrapText="1"/>
    </xf>
    <xf numFmtId="16" fontId="5" fillId="32" borderId="17" xfId="0" applyNumberFormat="1" applyFont="1" applyFill="1" applyBorder="1" applyAlignment="1">
      <alignment horizontal="center" wrapText="1"/>
    </xf>
    <xf numFmtId="0" fontId="5" fillId="0" borderId="8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7" borderId="8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26" borderId="87" xfId="0" applyFont="1" applyFill="1" applyBorder="1" applyAlignment="1">
      <alignment horizontal="center"/>
    </xf>
    <xf numFmtId="0" fontId="1" fillId="26" borderId="88" xfId="0" applyFont="1" applyFill="1" applyBorder="1" applyAlignment="1">
      <alignment horizontal="center"/>
    </xf>
    <xf numFmtId="0" fontId="1" fillId="26" borderId="17" xfId="0" applyFont="1" applyFill="1" applyBorder="1" applyAlignment="1">
      <alignment horizontal="center"/>
    </xf>
    <xf numFmtId="0" fontId="56" fillId="4" borderId="87" xfId="0" applyFont="1" applyFill="1" applyBorder="1" applyAlignment="1">
      <alignment horizontal="center"/>
    </xf>
    <xf numFmtId="0" fontId="56" fillId="4" borderId="88" xfId="0" applyFont="1" applyFill="1" applyBorder="1" applyAlignment="1">
      <alignment horizontal="center"/>
    </xf>
    <xf numFmtId="0" fontId="56" fillId="4" borderId="17" xfId="0" applyFont="1" applyFill="1" applyBorder="1" applyAlignment="1">
      <alignment horizontal="center"/>
    </xf>
    <xf numFmtId="0" fontId="1" fillId="26" borderId="80" xfId="0" applyFont="1" applyFill="1" applyBorder="1" applyAlignment="1">
      <alignment horizontal="center"/>
    </xf>
    <xf numFmtId="0" fontId="1" fillId="26" borderId="76" xfId="0" applyFont="1" applyFill="1" applyBorder="1" applyAlignment="1">
      <alignment horizontal="center"/>
    </xf>
    <xf numFmtId="0" fontId="1" fillId="26" borderId="81" xfId="0" applyFont="1" applyFill="1" applyBorder="1" applyAlignment="1">
      <alignment horizontal="center"/>
    </xf>
    <xf numFmtId="16" fontId="1" fillId="4" borderId="84" xfId="0" applyNumberFormat="1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16" fontId="3" fillId="4" borderId="87" xfId="0" applyNumberFormat="1" applyFont="1" applyFill="1" applyBorder="1" applyAlignment="1">
      <alignment horizontal="center" wrapText="1"/>
    </xf>
    <xf numFmtId="16" fontId="3" fillId="4" borderId="17" xfId="0" applyNumberFormat="1" applyFont="1" applyFill="1" applyBorder="1" applyAlignment="1">
      <alignment horizontal="center" wrapText="1"/>
    </xf>
    <xf numFmtId="16" fontId="1" fillId="32" borderId="87" xfId="0" applyNumberFormat="1" applyFont="1" applyFill="1" applyBorder="1" applyAlignment="1">
      <alignment horizontal="center" wrapText="1"/>
    </xf>
    <xf numFmtId="16" fontId="1" fillId="32" borderId="17" xfId="0" applyNumberFormat="1" applyFont="1" applyFill="1" applyBorder="1" applyAlignment="1">
      <alignment horizontal="center" wrapText="1"/>
    </xf>
    <xf numFmtId="0" fontId="56" fillId="4" borderId="87" xfId="0" applyFont="1" applyFill="1" applyBorder="1" applyAlignment="1">
      <alignment horizontal="center" wrapText="1"/>
    </xf>
    <xf numFmtId="0" fontId="56" fillId="4" borderId="88" xfId="0" applyFont="1" applyFill="1" applyBorder="1" applyAlignment="1">
      <alignment horizontal="center" wrapText="1"/>
    </xf>
    <xf numFmtId="0" fontId="56" fillId="4" borderId="17" xfId="0" applyFont="1" applyFill="1" applyBorder="1" applyAlignment="1">
      <alignment horizont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/>
    </xf>
    <xf numFmtId="0" fontId="77" fillId="0" borderId="21" xfId="0" applyFont="1" applyFill="1" applyBorder="1" applyAlignment="1">
      <alignment horizontal="center" vertical="center"/>
    </xf>
    <xf numFmtId="0" fontId="77" fillId="0" borderId="21" xfId="0" applyFont="1" applyFill="1" applyBorder="1" applyAlignment="1">
      <alignment horizontal="center"/>
    </xf>
    <xf numFmtId="0" fontId="77" fillId="0" borderId="35" xfId="0" applyFont="1" applyFill="1" applyBorder="1" applyAlignment="1">
      <alignment horizontal="center"/>
    </xf>
    <xf numFmtId="0" fontId="5" fillId="0" borderId="9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77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7" fillId="4" borderId="5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 vertical="center"/>
    </xf>
    <xf numFmtId="0" fontId="5" fillId="34" borderId="5" xfId="0" applyFont="1" applyFill="1" applyBorder="1" applyAlignment="1">
      <alignment horizontal="center" vertical="center"/>
    </xf>
    <xf numFmtId="0" fontId="5" fillId="0" borderId="90" xfId="0" applyFont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5" fillId="34" borderId="6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 vertical="center"/>
    </xf>
    <xf numFmtId="0" fontId="77" fillId="0" borderId="56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9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6" fontId="5" fillId="8" borderId="107" xfId="0" applyNumberFormat="1" applyFont="1" applyFill="1" applyBorder="1" applyAlignment="1">
      <alignment horizontal="center" vertical="center"/>
    </xf>
    <xf numFmtId="0" fontId="77" fillId="10" borderId="21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/>
    </xf>
    <xf numFmtId="0" fontId="77" fillId="10" borderId="21" xfId="0" applyFont="1" applyFill="1" applyBorder="1" applyAlignment="1">
      <alignment horizontal="center"/>
    </xf>
    <xf numFmtId="0" fontId="77" fillId="10" borderId="2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4ECD-E7D4-4A1F-ADF9-88766123C666}">
  <sheetPr published="0">
    <tabColor rgb="FFFF0000"/>
    <pageSetUpPr fitToPage="1"/>
  </sheetPr>
  <dimension ref="A1:W47"/>
  <sheetViews>
    <sheetView tabSelected="1" zoomScale="70" zoomScaleNormal="70" workbookViewId="0">
      <selection activeCell="AB16" sqref="AB16"/>
    </sheetView>
  </sheetViews>
  <sheetFormatPr baseColWidth="10" defaultRowHeight="13" x14ac:dyDescent="0.3"/>
  <cols>
    <col min="1" max="1" width="8.36328125" customWidth="1"/>
    <col min="2" max="2" width="25" bestFit="1" customWidth="1"/>
    <col min="3" max="3" width="9.81640625" customWidth="1"/>
    <col min="4" max="4" width="4.08984375" bestFit="1" customWidth="1"/>
    <col min="5" max="5" width="4.90625" bestFit="1" customWidth="1"/>
    <col min="6" max="6" width="4.08984375" bestFit="1" customWidth="1"/>
    <col min="7" max="7" width="4.90625" style="1" bestFit="1" customWidth="1"/>
    <col min="8" max="8" width="4.08984375" bestFit="1" customWidth="1"/>
    <col min="9" max="9" width="7.36328125" customWidth="1"/>
    <col min="10" max="10" width="4.08984375" bestFit="1" customWidth="1"/>
    <col min="11" max="11" width="5.26953125" bestFit="1" customWidth="1"/>
    <col min="12" max="12" width="4.36328125" bestFit="1" customWidth="1"/>
    <col min="13" max="13" width="5.26953125" bestFit="1" customWidth="1"/>
    <col min="14" max="15" width="5.26953125" customWidth="1"/>
    <col min="16" max="16" width="5.26953125" style="4" customWidth="1"/>
    <col min="17" max="17" width="5.26953125" customWidth="1"/>
    <col min="18" max="18" width="4.08984375" bestFit="1" customWidth="1"/>
    <col min="19" max="19" width="4.90625" bestFit="1" customWidth="1"/>
    <col min="20" max="21" width="4.90625" customWidth="1"/>
    <col min="22" max="22" width="10.6328125" bestFit="1" customWidth="1"/>
    <col min="23" max="23" width="7.90625" bestFit="1" customWidth="1"/>
  </cols>
  <sheetData>
    <row r="1" spans="1:23" ht="25" x14ac:dyDescent="0.5">
      <c r="A1" s="296" t="s">
        <v>511</v>
      </c>
      <c r="B1" s="43"/>
      <c r="C1" s="41"/>
      <c r="D1" s="41"/>
      <c r="E1" s="41"/>
      <c r="F1" s="7"/>
      <c r="G1" s="7"/>
      <c r="H1" s="41"/>
      <c r="I1" s="44"/>
      <c r="J1" s="7"/>
      <c r="K1" s="5"/>
      <c r="W1" s="404"/>
    </row>
    <row r="2" spans="1:23" ht="30" x14ac:dyDescent="0.6">
      <c r="A2" s="662" t="s">
        <v>503</v>
      </c>
      <c r="B2" s="6"/>
      <c r="C2" s="5"/>
      <c r="D2" s="6"/>
      <c r="E2" s="6"/>
      <c r="F2" s="6"/>
      <c r="G2" s="5"/>
      <c r="H2" s="79"/>
      <c r="I2" s="579"/>
      <c r="J2" s="5"/>
      <c r="K2" s="6"/>
      <c r="L2" s="6"/>
      <c r="M2" s="6"/>
      <c r="N2" s="6"/>
      <c r="O2" s="6"/>
      <c r="P2" s="7"/>
      <c r="Q2" s="6"/>
      <c r="R2" s="6"/>
      <c r="S2" s="6"/>
      <c r="T2" s="6"/>
      <c r="U2" s="6"/>
      <c r="V2" s="6"/>
      <c r="W2" s="404"/>
    </row>
    <row r="3" spans="1:23" ht="22" x14ac:dyDescent="0.65">
      <c r="A3" s="760" t="s">
        <v>529</v>
      </c>
      <c r="B3" s="6"/>
      <c r="C3" s="5"/>
      <c r="D3" s="6"/>
      <c r="E3" s="6"/>
      <c r="F3" s="6"/>
      <c r="G3" s="5"/>
      <c r="H3" s="79"/>
      <c r="I3" s="5"/>
      <c r="J3" s="5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404"/>
    </row>
    <row r="4" spans="1:23" ht="22" x14ac:dyDescent="0.65">
      <c r="A4" s="900" t="s">
        <v>518</v>
      </c>
      <c r="B4" s="6"/>
      <c r="C4" s="5"/>
      <c r="D4" s="6"/>
      <c r="E4" s="6"/>
      <c r="F4" s="6"/>
      <c r="G4" s="5"/>
      <c r="H4" s="79"/>
      <c r="I4" s="5"/>
      <c r="J4" s="5"/>
      <c r="K4" s="6"/>
      <c r="L4" s="6"/>
      <c r="M4" s="6"/>
      <c r="N4" s="6"/>
      <c r="O4" s="6"/>
      <c r="P4" s="7"/>
      <c r="Q4" s="6"/>
      <c r="R4" s="6"/>
      <c r="S4" s="6"/>
      <c r="T4" s="6"/>
      <c r="U4" s="6"/>
      <c r="V4" s="6"/>
      <c r="W4" s="404"/>
    </row>
    <row r="5" spans="1:23" ht="15.5" x14ac:dyDescent="0.35">
      <c r="A5" s="13" t="s">
        <v>54</v>
      </c>
      <c r="B5" s="6"/>
      <c r="C5" s="5"/>
      <c r="D5" s="6"/>
      <c r="E5" s="6"/>
      <c r="F5" s="6"/>
      <c r="G5" s="5"/>
      <c r="H5" s="79"/>
      <c r="I5" s="5"/>
      <c r="J5" s="5"/>
      <c r="K5" s="6"/>
      <c r="L5" s="6"/>
      <c r="M5" s="6"/>
      <c r="N5" s="6"/>
      <c r="O5" s="6"/>
      <c r="P5" s="7"/>
      <c r="Q5" s="6"/>
      <c r="R5" s="6"/>
      <c r="S5" s="6"/>
      <c r="T5" s="6"/>
      <c r="U5" s="6"/>
      <c r="V5" s="6"/>
      <c r="W5" s="404"/>
    </row>
    <row r="6" spans="1:23" ht="16" thickBot="1" x14ac:dyDescent="0.4">
      <c r="A6" s="13" t="s">
        <v>384</v>
      </c>
      <c r="B6" s="6"/>
      <c r="C6" s="5"/>
      <c r="D6" s="6"/>
      <c r="E6" s="6"/>
      <c r="F6" s="6"/>
      <c r="G6" s="5"/>
      <c r="H6" s="79"/>
      <c r="I6" s="5"/>
      <c r="J6" s="5"/>
      <c r="K6" s="6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404"/>
    </row>
    <row r="7" spans="1:23" ht="15.5" x14ac:dyDescent="0.35">
      <c r="A7" s="13" t="s">
        <v>385</v>
      </c>
      <c r="B7" s="43"/>
      <c r="C7" s="41"/>
      <c r="D7" s="665">
        <v>1</v>
      </c>
      <c r="E7" s="666" t="s">
        <v>387</v>
      </c>
      <c r="F7" s="665">
        <v>5</v>
      </c>
      <c r="G7" s="666" t="s">
        <v>391</v>
      </c>
      <c r="H7" s="665">
        <v>9</v>
      </c>
      <c r="I7" s="666" t="s">
        <v>395</v>
      </c>
      <c r="J7" s="665">
        <v>13</v>
      </c>
      <c r="K7" s="666" t="s">
        <v>399</v>
      </c>
      <c r="V7" s="6"/>
      <c r="W7" s="404"/>
    </row>
    <row r="8" spans="1:23" ht="15.5" x14ac:dyDescent="0.35">
      <c r="A8" s="13"/>
      <c r="B8" s="43"/>
      <c r="C8" s="41"/>
      <c r="D8" s="667">
        <v>2</v>
      </c>
      <c r="E8" s="668" t="s">
        <v>388</v>
      </c>
      <c r="F8" s="667">
        <v>6</v>
      </c>
      <c r="G8" s="668" t="s">
        <v>392</v>
      </c>
      <c r="H8" s="667">
        <v>10</v>
      </c>
      <c r="I8" s="668" t="s">
        <v>396</v>
      </c>
      <c r="J8" s="667">
        <v>14</v>
      </c>
      <c r="K8" s="668" t="s">
        <v>400</v>
      </c>
      <c r="V8" s="6"/>
      <c r="W8" s="404"/>
    </row>
    <row r="9" spans="1:23" ht="16" thickBot="1" x14ac:dyDescent="0.4">
      <c r="D9" s="667">
        <v>3</v>
      </c>
      <c r="E9" s="668" t="s">
        <v>389</v>
      </c>
      <c r="F9" s="667">
        <v>7</v>
      </c>
      <c r="G9" s="668" t="s">
        <v>393</v>
      </c>
      <c r="H9" s="667">
        <v>11</v>
      </c>
      <c r="I9" s="668" t="s">
        <v>397</v>
      </c>
      <c r="J9" s="667">
        <v>15</v>
      </c>
      <c r="K9" s="668" t="s">
        <v>401</v>
      </c>
      <c r="V9" s="6"/>
      <c r="W9" s="404"/>
    </row>
    <row r="10" spans="1:23" ht="16" thickBot="1" x14ac:dyDescent="0.4">
      <c r="D10" s="669">
        <v>4</v>
      </c>
      <c r="E10" s="670" t="s">
        <v>390</v>
      </c>
      <c r="F10" s="669">
        <v>8</v>
      </c>
      <c r="G10" s="670" t="s">
        <v>394</v>
      </c>
      <c r="H10" s="669">
        <v>12</v>
      </c>
      <c r="I10" s="670" t="s">
        <v>398</v>
      </c>
      <c r="J10" s="669">
        <v>16</v>
      </c>
      <c r="K10" s="670" t="s">
        <v>402</v>
      </c>
      <c r="L10" s="671" t="s">
        <v>404</v>
      </c>
      <c r="M10" s="672" t="s">
        <v>403</v>
      </c>
      <c r="N10" s="890"/>
      <c r="O10" s="890"/>
      <c r="P10" s="890"/>
      <c r="Q10" s="890"/>
      <c r="V10" s="6"/>
      <c r="W10" s="404"/>
    </row>
    <row r="11" spans="1:23" ht="28.5" x14ac:dyDescent="0.65">
      <c r="A11" s="46" t="s">
        <v>321</v>
      </c>
      <c r="B11" s="6"/>
      <c r="C11" s="5"/>
      <c r="D11" s="6"/>
      <c r="E11" s="6"/>
      <c r="F11" s="6"/>
      <c r="G11" s="5"/>
      <c r="H11" s="79"/>
      <c r="I11" s="5"/>
      <c r="J11" s="5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404"/>
    </row>
    <row r="12" spans="1:23" ht="15.5" x14ac:dyDescent="0.35">
      <c r="A12" s="13" t="s">
        <v>442</v>
      </c>
      <c r="B12" s="6"/>
      <c r="C12" s="5"/>
      <c r="D12" s="6"/>
      <c r="E12" s="6"/>
      <c r="F12" s="6"/>
      <c r="G12" s="5"/>
      <c r="H12" s="79"/>
      <c r="I12" s="5"/>
      <c r="J12" s="5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404"/>
    </row>
    <row r="13" spans="1:23" ht="16" thickBot="1" x14ac:dyDescent="0.4">
      <c r="A13" s="13" t="s">
        <v>288</v>
      </c>
      <c r="B13" s="6"/>
      <c r="C13" s="5"/>
      <c r="D13" s="6"/>
      <c r="E13" s="6"/>
      <c r="F13" s="6"/>
      <c r="G13" s="5"/>
      <c r="H13" s="79"/>
      <c r="I13" s="5"/>
      <c r="J13" s="5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404"/>
    </row>
    <row r="14" spans="1:23" ht="16" thickBot="1" x14ac:dyDescent="0.4">
      <c r="A14" s="895"/>
      <c r="B14" s="896"/>
      <c r="C14" s="897"/>
      <c r="D14" s="972" t="s">
        <v>512</v>
      </c>
      <c r="E14" s="973"/>
      <c r="F14" s="973"/>
      <c r="G14" s="973"/>
      <c r="H14" s="973"/>
      <c r="I14" s="974"/>
      <c r="J14" s="972" t="s">
        <v>513</v>
      </c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4"/>
      <c r="V14" s="898"/>
      <c r="W14" s="404"/>
    </row>
    <row r="15" spans="1:23" ht="18.5" customHeight="1" thickBot="1" x14ac:dyDescent="0.3">
      <c r="A15" s="986" t="s">
        <v>20</v>
      </c>
      <c r="B15" s="988" t="s">
        <v>3</v>
      </c>
      <c r="C15" s="988" t="s">
        <v>369</v>
      </c>
      <c r="D15" s="975">
        <v>43845</v>
      </c>
      <c r="E15" s="980"/>
      <c r="F15" s="975">
        <v>43873</v>
      </c>
      <c r="G15" s="980"/>
      <c r="H15" s="976">
        <v>43901</v>
      </c>
      <c r="I15" s="980"/>
      <c r="J15" s="975" t="s">
        <v>514</v>
      </c>
      <c r="K15" s="980"/>
      <c r="L15" s="975">
        <v>44097</v>
      </c>
      <c r="M15" s="980"/>
      <c r="N15" s="975">
        <v>44118</v>
      </c>
      <c r="O15" s="976"/>
      <c r="P15" s="1089">
        <v>44132</v>
      </c>
      <c r="Q15" s="1089"/>
      <c r="R15" s="981">
        <v>44153</v>
      </c>
      <c r="S15" s="982"/>
      <c r="T15" s="985">
        <v>44174</v>
      </c>
      <c r="U15" s="982"/>
      <c r="V15" s="983" t="s">
        <v>522</v>
      </c>
      <c r="W15" s="404"/>
    </row>
    <row r="16" spans="1:23" ht="18.5" customHeight="1" thickBot="1" x14ac:dyDescent="0.45">
      <c r="A16" s="987"/>
      <c r="B16" s="989"/>
      <c r="C16" s="989"/>
      <c r="D16" s="712" t="s">
        <v>0</v>
      </c>
      <c r="E16" s="713" t="s">
        <v>2</v>
      </c>
      <c r="F16" s="712" t="s">
        <v>0</v>
      </c>
      <c r="G16" s="713" t="s">
        <v>2</v>
      </c>
      <c r="H16" s="762" t="s">
        <v>0</v>
      </c>
      <c r="I16" s="713" t="s">
        <v>2</v>
      </c>
      <c r="J16" s="712" t="s">
        <v>0</v>
      </c>
      <c r="K16" s="713" t="s">
        <v>2</v>
      </c>
      <c r="L16" s="712" t="s">
        <v>0</v>
      </c>
      <c r="M16" s="713" t="s">
        <v>2</v>
      </c>
      <c r="N16" s="891" t="s">
        <v>0</v>
      </c>
      <c r="O16" s="892" t="s">
        <v>2</v>
      </c>
      <c r="P16" s="891" t="s">
        <v>0</v>
      </c>
      <c r="Q16" s="892" t="s">
        <v>2</v>
      </c>
      <c r="R16" s="893" t="s">
        <v>0</v>
      </c>
      <c r="S16" s="894" t="s">
        <v>2</v>
      </c>
      <c r="T16" s="891" t="s">
        <v>0</v>
      </c>
      <c r="U16" s="894" t="s">
        <v>2</v>
      </c>
      <c r="V16" s="984"/>
      <c r="W16" s="404"/>
    </row>
    <row r="17" spans="1:23" s="3" customFormat="1" ht="18" x14ac:dyDescent="0.4">
      <c r="A17" s="932">
        <v>1</v>
      </c>
      <c r="B17" s="878" t="s">
        <v>275</v>
      </c>
      <c r="C17" s="596" t="s">
        <v>370</v>
      </c>
      <c r="D17" s="764">
        <v>3</v>
      </c>
      <c r="E17" s="771">
        <v>24</v>
      </c>
      <c r="F17" s="764">
        <v>1</v>
      </c>
      <c r="G17" s="771">
        <v>32</v>
      </c>
      <c r="H17" s="764"/>
      <c r="I17" s="771"/>
      <c r="J17" s="764">
        <v>2</v>
      </c>
      <c r="K17" s="771">
        <v>28</v>
      </c>
      <c r="L17" s="764">
        <v>3</v>
      </c>
      <c r="M17" s="771">
        <v>24</v>
      </c>
      <c r="N17" s="965">
        <v>2</v>
      </c>
      <c r="O17" s="771">
        <v>28</v>
      </c>
      <c r="P17" s="1060">
        <v>5</v>
      </c>
      <c r="Q17" s="771">
        <v>18</v>
      </c>
      <c r="R17" s="764"/>
      <c r="S17" s="771"/>
      <c r="T17" s="764"/>
      <c r="U17" s="771"/>
      <c r="V17" s="928">
        <f>SUM(E17,G17,I17,K17,M17,S17,U17,O17,Q17)</f>
        <v>154</v>
      </c>
      <c r="W17" s="881"/>
    </row>
    <row r="18" spans="1:23" s="3" customFormat="1" ht="18" x14ac:dyDescent="0.4">
      <c r="A18" s="933">
        <v>2</v>
      </c>
      <c r="B18" s="879" t="s">
        <v>255</v>
      </c>
      <c r="C18" s="597" t="s">
        <v>440</v>
      </c>
      <c r="D18" s="765"/>
      <c r="E18" s="766"/>
      <c r="F18" s="765"/>
      <c r="G18" s="766"/>
      <c r="H18" s="765">
        <v>5</v>
      </c>
      <c r="I18" s="766">
        <v>18</v>
      </c>
      <c r="J18" s="765">
        <v>1</v>
      </c>
      <c r="K18" s="766">
        <v>32</v>
      </c>
      <c r="L18" s="765">
        <v>1</v>
      </c>
      <c r="M18" s="766">
        <v>32</v>
      </c>
      <c r="N18" s="963">
        <v>1</v>
      </c>
      <c r="O18" s="766">
        <v>32</v>
      </c>
      <c r="P18" s="1062">
        <v>1</v>
      </c>
      <c r="Q18" s="766">
        <v>32</v>
      </c>
      <c r="R18" s="765"/>
      <c r="S18" s="766"/>
      <c r="T18" s="876"/>
      <c r="U18" s="766"/>
      <c r="V18" s="929">
        <f>SUM(E18,G18,I18,K18,M18,S18,U18,O18,Q18)</f>
        <v>146</v>
      </c>
      <c r="W18" s="881"/>
    </row>
    <row r="19" spans="1:23" s="3" customFormat="1" ht="18" x14ac:dyDescent="0.4">
      <c r="A19" s="934">
        <v>3</v>
      </c>
      <c r="B19" s="879" t="s">
        <v>25</v>
      </c>
      <c r="C19" s="597" t="s">
        <v>373</v>
      </c>
      <c r="D19" s="927">
        <v>2</v>
      </c>
      <c r="E19" s="783">
        <v>28</v>
      </c>
      <c r="F19" s="927">
        <v>4</v>
      </c>
      <c r="G19" s="783">
        <v>20</v>
      </c>
      <c r="H19" s="927">
        <v>4</v>
      </c>
      <c r="I19" s="783">
        <v>20</v>
      </c>
      <c r="J19" s="927">
        <v>7</v>
      </c>
      <c r="K19" s="783">
        <v>14</v>
      </c>
      <c r="L19" s="927">
        <v>2</v>
      </c>
      <c r="M19" s="1088">
        <v>28</v>
      </c>
      <c r="N19" s="967">
        <v>5</v>
      </c>
      <c r="O19" s="968">
        <v>18</v>
      </c>
      <c r="P19" s="1090">
        <v>11</v>
      </c>
      <c r="Q19" s="1091">
        <v>7</v>
      </c>
      <c r="R19" s="765"/>
      <c r="S19" s="874"/>
      <c r="T19" s="765"/>
      <c r="U19" s="766"/>
      <c r="V19" s="929">
        <f>SUM(E19,G19,I19,K19,M19,S19,U19,O19,Q19)</f>
        <v>135</v>
      </c>
      <c r="W19" s="881"/>
    </row>
    <row r="20" spans="1:23" s="3" customFormat="1" ht="18" x14ac:dyDescent="0.4">
      <c r="A20" s="935">
        <v>4</v>
      </c>
      <c r="B20" s="879" t="s">
        <v>477</v>
      </c>
      <c r="C20" s="597" t="s">
        <v>372</v>
      </c>
      <c r="D20" s="765">
        <v>7</v>
      </c>
      <c r="E20" s="766">
        <v>14</v>
      </c>
      <c r="F20" s="765"/>
      <c r="G20" s="766"/>
      <c r="H20" s="765">
        <v>10</v>
      </c>
      <c r="I20" s="766">
        <v>8</v>
      </c>
      <c r="J20" s="765">
        <v>4</v>
      </c>
      <c r="K20" s="766">
        <v>20</v>
      </c>
      <c r="L20" s="765">
        <v>5</v>
      </c>
      <c r="M20" s="766">
        <v>18</v>
      </c>
      <c r="N20" s="963">
        <v>7</v>
      </c>
      <c r="O20" s="766">
        <v>14</v>
      </c>
      <c r="P20" s="1062">
        <v>2</v>
      </c>
      <c r="Q20" s="766">
        <v>28</v>
      </c>
      <c r="R20" s="765"/>
      <c r="S20" s="766"/>
      <c r="T20" s="876"/>
      <c r="U20" s="766"/>
      <c r="V20" s="929">
        <f>SUM(E20,G20,I20,K20,M20,S20,U20,O20,Q20)</f>
        <v>102</v>
      </c>
      <c r="W20" s="881"/>
    </row>
    <row r="21" spans="1:23" s="3" customFormat="1" ht="18" x14ac:dyDescent="0.4">
      <c r="A21" s="936">
        <v>5</v>
      </c>
      <c r="B21" s="879" t="s">
        <v>359</v>
      </c>
      <c r="C21" s="597" t="s">
        <v>372</v>
      </c>
      <c r="D21" s="765">
        <v>8</v>
      </c>
      <c r="E21" s="766">
        <v>12</v>
      </c>
      <c r="F21" s="765">
        <v>6</v>
      </c>
      <c r="G21" s="874">
        <v>16</v>
      </c>
      <c r="H21" s="765">
        <v>8</v>
      </c>
      <c r="I21" s="766">
        <v>12</v>
      </c>
      <c r="J21" s="765">
        <v>5</v>
      </c>
      <c r="K21" s="766">
        <v>18</v>
      </c>
      <c r="L21" s="765"/>
      <c r="M21" s="766"/>
      <c r="N21" s="963">
        <v>3</v>
      </c>
      <c r="O21" s="766">
        <v>24</v>
      </c>
      <c r="P21" s="1062">
        <v>7</v>
      </c>
      <c r="Q21" s="766">
        <v>14</v>
      </c>
      <c r="R21" s="765"/>
      <c r="S21" s="766"/>
      <c r="T21" s="876"/>
      <c r="U21" s="766"/>
      <c r="V21" s="929">
        <f>SUM(E21,G21,I21,K21,M21,S21,U21,O21,Q21)</f>
        <v>96</v>
      </c>
      <c r="W21" s="881"/>
    </row>
    <row r="22" spans="1:23" s="3" customFormat="1" ht="18.5" thickBot="1" x14ac:dyDescent="0.45">
      <c r="A22" s="937">
        <v>6</v>
      </c>
      <c r="B22" s="880" t="s">
        <v>476</v>
      </c>
      <c r="C22" s="661" t="s">
        <v>370</v>
      </c>
      <c r="D22" s="767">
        <v>4</v>
      </c>
      <c r="E22" s="772">
        <v>20</v>
      </c>
      <c r="F22" s="767">
        <v>2</v>
      </c>
      <c r="G22" s="772">
        <v>28</v>
      </c>
      <c r="H22" s="767">
        <v>1</v>
      </c>
      <c r="I22" s="772">
        <v>32</v>
      </c>
      <c r="J22" s="767"/>
      <c r="K22" s="772"/>
      <c r="L22" s="767"/>
      <c r="M22" s="772"/>
      <c r="N22" s="964"/>
      <c r="O22" s="772"/>
      <c r="P22" s="1063"/>
      <c r="Q22" s="772"/>
      <c r="R22" s="767"/>
      <c r="S22" s="772"/>
      <c r="T22" s="926"/>
      <c r="U22" s="772"/>
      <c r="V22" s="931">
        <f>SUM(E22,G22,I22,K22,M22,S22,U22,O22,Q22)</f>
        <v>80</v>
      </c>
      <c r="W22" s="881"/>
    </row>
    <row r="23" spans="1:23" ht="18" x14ac:dyDescent="0.4">
      <c r="A23" s="514">
        <v>7</v>
      </c>
      <c r="B23" s="878" t="s">
        <v>226</v>
      </c>
      <c r="C23" s="596" t="s">
        <v>371</v>
      </c>
      <c r="D23" s="764">
        <v>5</v>
      </c>
      <c r="E23" s="771">
        <v>18</v>
      </c>
      <c r="F23" s="764">
        <v>3</v>
      </c>
      <c r="G23" s="771">
        <v>24</v>
      </c>
      <c r="H23" s="764">
        <v>9</v>
      </c>
      <c r="I23" s="771">
        <v>9</v>
      </c>
      <c r="J23" s="764"/>
      <c r="K23" s="771"/>
      <c r="L23" s="764"/>
      <c r="M23" s="771"/>
      <c r="N23" s="965"/>
      <c r="O23" s="771"/>
      <c r="P23" s="1060">
        <v>3</v>
      </c>
      <c r="Q23" s="770">
        <v>24</v>
      </c>
      <c r="R23" s="764"/>
      <c r="S23" s="771"/>
      <c r="T23" s="764"/>
      <c r="U23" s="771"/>
      <c r="V23" s="930">
        <f>SUM(E23,G23,I23,K23,M23,S23,U23,O23,Q23)</f>
        <v>75</v>
      </c>
      <c r="W23" s="404"/>
    </row>
    <row r="24" spans="1:23" ht="18" x14ac:dyDescent="0.4">
      <c r="A24" s="514">
        <v>8</v>
      </c>
      <c r="B24" s="879" t="s">
        <v>459</v>
      </c>
      <c r="C24" s="597" t="s">
        <v>440</v>
      </c>
      <c r="D24" s="765">
        <v>10</v>
      </c>
      <c r="E24" s="766">
        <v>8</v>
      </c>
      <c r="F24" s="765"/>
      <c r="G24" s="766"/>
      <c r="H24" s="765">
        <v>2</v>
      </c>
      <c r="I24" s="766">
        <v>28</v>
      </c>
      <c r="J24" s="765">
        <v>6</v>
      </c>
      <c r="K24" s="766">
        <v>16</v>
      </c>
      <c r="L24" s="765"/>
      <c r="M24" s="766"/>
      <c r="N24" s="963">
        <v>8</v>
      </c>
      <c r="O24" s="766">
        <v>12</v>
      </c>
      <c r="P24" s="1062"/>
      <c r="Q24" s="766"/>
      <c r="R24" s="765"/>
      <c r="S24" s="766"/>
      <c r="T24" s="765"/>
      <c r="U24" s="766"/>
      <c r="V24" s="929">
        <f>SUM(E24,G24,I24,K24,M24,S24,U24,O24,Q24)</f>
        <v>64</v>
      </c>
      <c r="W24" s="404"/>
    </row>
    <row r="25" spans="1:23" ht="18" x14ac:dyDescent="0.4">
      <c r="A25" s="514">
        <v>9</v>
      </c>
      <c r="B25" s="879" t="s">
        <v>411</v>
      </c>
      <c r="C25" s="597" t="s">
        <v>371</v>
      </c>
      <c r="D25" s="927">
        <v>14</v>
      </c>
      <c r="E25" s="783">
        <v>4</v>
      </c>
      <c r="F25" s="927">
        <v>7</v>
      </c>
      <c r="G25" s="783">
        <v>14</v>
      </c>
      <c r="H25" s="927">
        <v>13</v>
      </c>
      <c r="I25" s="783">
        <v>5</v>
      </c>
      <c r="J25" s="927">
        <v>10</v>
      </c>
      <c r="K25" s="783">
        <v>8</v>
      </c>
      <c r="L25" s="927">
        <v>7</v>
      </c>
      <c r="M25" s="783">
        <v>14</v>
      </c>
      <c r="N25" s="969">
        <v>16</v>
      </c>
      <c r="O25" s="783">
        <v>2</v>
      </c>
      <c r="P25" s="1092">
        <v>15</v>
      </c>
      <c r="Q25" s="1091">
        <v>3</v>
      </c>
      <c r="R25" s="765"/>
      <c r="S25" s="766"/>
      <c r="T25" s="876"/>
      <c r="U25" s="766"/>
      <c r="V25" s="929">
        <f>SUM(E25,G25,I25,K25,M25,S25,U25,O25,Q25)</f>
        <v>50</v>
      </c>
      <c r="W25" s="404"/>
    </row>
    <row r="26" spans="1:23" ht="18" x14ac:dyDescent="0.4">
      <c r="A26" s="514">
        <v>10</v>
      </c>
      <c r="B26" s="879" t="s">
        <v>410</v>
      </c>
      <c r="C26" s="597" t="s">
        <v>371</v>
      </c>
      <c r="D26" s="765"/>
      <c r="E26" s="766"/>
      <c r="F26" s="765">
        <v>10</v>
      </c>
      <c r="G26" s="766">
        <v>8</v>
      </c>
      <c r="H26" s="765"/>
      <c r="I26" s="766"/>
      <c r="J26" s="765">
        <v>9</v>
      </c>
      <c r="K26" s="766">
        <v>9</v>
      </c>
      <c r="L26" s="765">
        <v>4</v>
      </c>
      <c r="M26" s="766">
        <v>20</v>
      </c>
      <c r="N26" s="963"/>
      <c r="O26" s="766"/>
      <c r="P26" s="1062"/>
      <c r="Q26" s="766"/>
      <c r="R26" s="765"/>
      <c r="S26" s="766"/>
      <c r="T26" s="876"/>
      <c r="U26" s="766"/>
      <c r="V26" s="929">
        <f>SUM(E26,G26,I26,K26,M26,S26,U26,O26,Q26)</f>
        <v>37</v>
      </c>
      <c r="W26" s="404"/>
    </row>
    <row r="27" spans="1:23" ht="18" x14ac:dyDescent="0.4">
      <c r="A27" s="514">
        <v>11</v>
      </c>
      <c r="B27" s="879" t="s">
        <v>317</v>
      </c>
      <c r="C27" s="597" t="s">
        <v>440</v>
      </c>
      <c r="D27" s="765">
        <v>1</v>
      </c>
      <c r="E27" s="766">
        <v>32</v>
      </c>
      <c r="F27" s="765"/>
      <c r="G27" s="766"/>
      <c r="H27" s="765"/>
      <c r="I27" s="766"/>
      <c r="J27" s="765"/>
      <c r="K27" s="766"/>
      <c r="L27" s="765"/>
      <c r="M27" s="766"/>
      <c r="N27" s="963"/>
      <c r="O27" s="766"/>
      <c r="P27" s="1062"/>
      <c r="Q27" s="766"/>
      <c r="R27" s="765"/>
      <c r="S27" s="766"/>
      <c r="T27" s="876"/>
      <c r="U27" s="766"/>
      <c r="V27" s="929">
        <f>SUM(E27,G27,I27,K27,M27,S27,U27,O27,Q27)</f>
        <v>32</v>
      </c>
      <c r="W27" s="404"/>
    </row>
    <row r="28" spans="1:23" ht="18" x14ac:dyDescent="0.4">
      <c r="A28" s="514">
        <v>12</v>
      </c>
      <c r="B28" s="879" t="s">
        <v>478</v>
      </c>
      <c r="C28" s="597" t="s">
        <v>440</v>
      </c>
      <c r="D28" s="765">
        <v>9</v>
      </c>
      <c r="E28" s="766">
        <v>9</v>
      </c>
      <c r="F28" s="765">
        <v>9</v>
      </c>
      <c r="G28" s="766">
        <v>9</v>
      </c>
      <c r="H28" s="765">
        <v>11</v>
      </c>
      <c r="I28" s="766">
        <v>7</v>
      </c>
      <c r="J28" s="765"/>
      <c r="K28" s="766"/>
      <c r="L28" s="765"/>
      <c r="M28" s="766"/>
      <c r="N28" s="963"/>
      <c r="O28" s="766"/>
      <c r="P28" s="1062">
        <v>10</v>
      </c>
      <c r="Q28" s="766">
        <v>6</v>
      </c>
      <c r="R28" s="765"/>
      <c r="S28" s="766"/>
      <c r="T28" s="765"/>
      <c r="U28" s="766"/>
      <c r="V28" s="929">
        <f>SUM(E28,G28,I28,K28,M28,S28,U28,O28,Q28)</f>
        <v>31</v>
      </c>
      <c r="W28" s="404"/>
    </row>
    <row r="29" spans="1:23" ht="18" x14ac:dyDescent="0.4">
      <c r="A29" s="514">
        <v>13</v>
      </c>
      <c r="B29" s="879" t="s">
        <v>418</v>
      </c>
      <c r="C29" s="597" t="s">
        <v>373</v>
      </c>
      <c r="D29" s="765"/>
      <c r="E29" s="766"/>
      <c r="F29" s="765"/>
      <c r="G29" s="766"/>
      <c r="H29" s="765"/>
      <c r="I29" s="766"/>
      <c r="J29" s="765"/>
      <c r="K29" s="766"/>
      <c r="L29" s="765"/>
      <c r="M29" s="766"/>
      <c r="N29" s="963">
        <v>10</v>
      </c>
      <c r="O29" s="766">
        <v>8</v>
      </c>
      <c r="P29" s="1062">
        <v>4</v>
      </c>
      <c r="Q29" s="766">
        <v>20</v>
      </c>
      <c r="R29" s="765"/>
      <c r="S29" s="766"/>
      <c r="T29" s="876"/>
      <c r="U29" s="766"/>
      <c r="V29" s="929">
        <f>SUM(E29,G29,I29,K29,M29,S29,U29,O29,Q29)</f>
        <v>28</v>
      </c>
      <c r="W29" s="404"/>
    </row>
    <row r="30" spans="1:23" ht="18" x14ac:dyDescent="0.4">
      <c r="A30" s="514">
        <v>14</v>
      </c>
      <c r="B30" s="879" t="s">
        <v>445</v>
      </c>
      <c r="C30" s="597" t="s">
        <v>372</v>
      </c>
      <c r="D30" s="765">
        <v>15</v>
      </c>
      <c r="E30" s="766">
        <v>3</v>
      </c>
      <c r="F30" s="765"/>
      <c r="G30" s="766"/>
      <c r="H30" s="765"/>
      <c r="I30" s="766"/>
      <c r="J30" s="765">
        <v>15</v>
      </c>
      <c r="K30" s="766">
        <v>3</v>
      </c>
      <c r="L30" s="765">
        <v>8</v>
      </c>
      <c r="M30" s="766">
        <v>12</v>
      </c>
      <c r="N30" s="963">
        <v>14</v>
      </c>
      <c r="O30" s="766">
        <v>4</v>
      </c>
      <c r="P30" s="1062">
        <v>13</v>
      </c>
      <c r="Q30" s="766">
        <v>5</v>
      </c>
      <c r="R30" s="765"/>
      <c r="S30" s="766"/>
      <c r="T30" s="876"/>
      <c r="U30" s="766"/>
      <c r="V30" s="929">
        <f>SUM(E30,G30,I30,K30,M30,S30,U30,O30,Q30)</f>
        <v>27</v>
      </c>
      <c r="W30" s="404"/>
    </row>
    <row r="31" spans="1:23" ht="18" x14ac:dyDescent="0.4">
      <c r="A31" s="514">
        <v>15</v>
      </c>
      <c r="B31" s="503" t="s">
        <v>460</v>
      </c>
      <c r="C31" s="597" t="s">
        <v>372</v>
      </c>
      <c r="D31" s="765"/>
      <c r="E31" s="766"/>
      <c r="F31" s="765"/>
      <c r="G31" s="766"/>
      <c r="H31" s="765">
        <v>3</v>
      </c>
      <c r="I31" s="766">
        <v>24</v>
      </c>
      <c r="J31" s="765"/>
      <c r="K31" s="766"/>
      <c r="L31" s="765"/>
      <c r="M31" s="766"/>
      <c r="N31" s="963"/>
      <c r="O31" s="766"/>
      <c r="P31" s="1062"/>
      <c r="Q31" s="766"/>
      <c r="R31" s="765"/>
      <c r="S31" s="766"/>
      <c r="T31" s="765"/>
      <c r="U31" s="766"/>
      <c r="V31" s="929">
        <f>SUM(E31,G31,I31,K31,M31,S31,U31,O31,Q31)</f>
        <v>24</v>
      </c>
      <c r="W31" s="404"/>
    </row>
    <row r="32" spans="1:23" ht="18" x14ac:dyDescent="0.4">
      <c r="A32" s="514">
        <v>16</v>
      </c>
      <c r="B32" s="879" t="s">
        <v>447</v>
      </c>
      <c r="C32" s="597" t="s">
        <v>372</v>
      </c>
      <c r="D32" s="765">
        <v>11</v>
      </c>
      <c r="E32" s="766">
        <v>7</v>
      </c>
      <c r="F32" s="765"/>
      <c r="G32" s="766"/>
      <c r="H32" s="765"/>
      <c r="I32" s="766"/>
      <c r="J32" s="765">
        <v>13</v>
      </c>
      <c r="K32" s="766">
        <v>5</v>
      </c>
      <c r="L32" s="765"/>
      <c r="M32" s="766"/>
      <c r="N32" s="963">
        <v>11</v>
      </c>
      <c r="O32" s="766">
        <v>7</v>
      </c>
      <c r="P32" s="1062">
        <v>17</v>
      </c>
      <c r="Q32" s="766">
        <v>1</v>
      </c>
      <c r="R32" s="765"/>
      <c r="S32" s="766"/>
      <c r="T32" s="876"/>
      <c r="U32" s="766"/>
      <c r="V32" s="929">
        <f>SUM(E32,G32,I32,K32,M32,S32,U32,O32,Q32)</f>
        <v>20</v>
      </c>
      <c r="W32" s="404"/>
    </row>
    <row r="33" spans="1:23" ht="18" x14ac:dyDescent="0.4">
      <c r="A33" s="514">
        <v>17</v>
      </c>
      <c r="B33" s="879" t="s">
        <v>488</v>
      </c>
      <c r="C33" s="597" t="s">
        <v>372</v>
      </c>
      <c r="D33" s="765"/>
      <c r="E33" s="766"/>
      <c r="F33" s="765"/>
      <c r="G33" s="766"/>
      <c r="H33" s="765"/>
      <c r="I33" s="766"/>
      <c r="J33" s="765"/>
      <c r="K33" s="766"/>
      <c r="L33" s="765"/>
      <c r="M33" s="766"/>
      <c r="N33" s="963">
        <v>9</v>
      </c>
      <c r="O33" s="766">
        <v>9</v>
      </c>
      <c r="P33" s="1062">
        <v>9</v>
      </c>
      <c r="Q33" s="766">
        <v>9</v>
      </c>
      <c r="R33" s="765"/>
      <c r="S33" s="766"/>
      <c r="T33" s="876"/>
      <c r="U33" s="766"/>
      <c r="V33" s="929">
        <f>SUM(E33,G33,I33,K33,M33,S33,U33,O33,Q33)</f>
        <v>18</v>
      </c>
      <c r="W33" s="404"/>
    </row>
    <row r="34" spans="1:23" ht="18" x14ac:dyDescent="0.4">
      <c r="A34" s="514">
        <v>18</v>
      </c>
      <c r="B34" s="879" t="s">
        <v>202</v>
      </c>
      <c r="C34" s="597" t="s">
        <v>370</v>
      </c>
      <c r="D34" s="765"/>
      <c r="E34" s="766"/>
      <c r="F34" s="765"/>
      <c r="G34" s="766"/>
      <c r="H34" s="765">
        <v>6</v>
      </c>
      <c r="I34" s="766">
        <v>16</v>
      </c>
      <c r="J34" s="765"/>
      <c r="K34" s="766"/>
      <c r="L34" s="765"/>
      <c r="M34" s="766"/>
      <c r="N34" s="963"/>
      <c r="O34" s="766"/>
      <c r="P34" s="1062"/>
      <c r="Q34" s="766"/>
      <c r="R34" s="765"/>
      <c r="S34" s="766"/>
      <c r="T34" s="876"/>
      <c r="U34" s="766"/>
      <c r="V34" s="929">
        <f>SUM(E34,G34,I34,K34,M34,S34,U34,O34,Q34)</f>
        <v>16</v>
      </c>
      <c r="W34" s="404"/>
    </row>
    <row r="35" spans="1:23" ht="18" x14ac:dyDescent="0.4">
      <c r="A35" s="514">
        <v>19</v>
      </c>
      <c r="B35" s="899" t="s">
        <v>62</v>
      </c>
      <c r="C35" s="783" t="s">
        <v>370</v>
      </c>
      <c r="D35" s="765"/>
      <c r="E35" s="766"/>
      <c r="F35" s="765"/>
      <c r="G35" s="766"/>
      <c r="H35" s="765">
        <v>7</v>
      </c>
      <c r="I35" s="766">
        <v>14</v>
      </c>
      <c r="J35" s="765"/>
      <c r="K35" s="766"/>
      <c r="L35" s="765"/>
      <c r="M35" s="766"/>
      <c r="N35" s="963"/>
      <c r="O35" s="766"/>
      <c r="P35" s="1062"/>
      <c r="Q35" s="766"/>
      <c r="R35" s="765"/>
      <c r="S35" s="766"/>
      <c r="T35" s="876"/>
      <c r="U35" s="766"/>
      <c r="V35" s="929">
        <f>SUM(E35,G35,I35,K35,M35,S35,U35,O35,Q35)</f>
        <v>14</v>
      </c>
      <c r="W35" s="404"/>
    </row>
    <row r="36" spans="1:23" ht="18" x14ac:dyDescent="0.4">
      <c r="A36" s="514">
        <v>20</v>
      </c>
      <c r="B36" s="899" t="s">
        <v>435</v>
      </c>
      <c r="C36" s="783" t="s">
        <v>370</v>
      </c>
      <c r="D36" s="765">
        <v>13</v>
      </c>
      <c r="E36" s="766">
        <v>5</v>
      </c>
      <c r="F36" s="765"/>
      <c r="G36" s="766"/>
      <c r="H36" s="765"/>
      <c r="I36" s="766"/>
      <c r="J36" s="765">
        <v>12</v>
      </c>
      <c r="K36" s="766">
        <v>6</v>
      </c>
      <c r="L36" s="765"/>
      <c r="M36" s="874"/>
      <c r="N36" s="966"/>
      <c r="O36" s="874"/>
      <c r="P36" s="1061"/>
      <c r="Q36" s="874"/>
      <c r="R36" s="765"/>
      <c r="S36" s="874"/>
      <c r="T36" s="877"/>
      <c r="U36" s="874"/>
      <c r="V36" s="929">
        <f>SUM(E36,G36,I36,K36,M36,S36,U36,O36,Q36)</f>
        <v>11</v>
      </c>
      <c r="W36" s="404"/>
    </row>
    <row r="37" spans="1:23" ht="18" x14ac:dyDescent="0.4">
      <c r="A37" s="514">
        <v>21</v>
      </c>
      <c r="B37" s="899" t="s">
        <v>499</v>
      </c>
      <c r="C37" s="783" t="s">
        <v>371</v>
      </c>
      <c r="D37" s="765"/>
      <c r="E37" s="766"/>
      <c r="F37" s="765"/>
      <c r="G37" s="766"/>
      <c r="H37" s="765">
        <v>12</v>
      </c>
      <c r="I37" s="766">
        <v>6</v>
      </c>
      <c r="J37" s="765"/>
      <c r="K37" s="766"/>
      <c r="L37" s="765"/>
      <c r="M37" s="766"/>
      <c r="N37" s="963"/>
      <c r="O37" s="766"/>
      <c r="P37" s="1062"/>
      <c r="Q37" s="766"/>
      <c r="R37" s="765"/>
      <c r="S37" s="766"/>
      <c r="T37" s="876"/>
      <c r="U37" s="766"/>
      <c r="V37" s="929">
        <f>SUM(E37,G37,I37,K37,M37,S37,U37,O37,Q37)</f>
        <v>6</v>
      </c>
      <c r="W37" s="404"/>
    </row>
    <row r="38" spans="1:23" ht="18" x14ac:dyDescent="0.4">
      <c r="A38" s="514">
        <v>22</v>
      </c>
      <c r="B38" s="899" t="s">
        <v>528</v>
      </c>
      <c r="C38" s="783" t="s">
        <v>372</v>
      </c>
      <c r="D38" s="765"/>
      <c r="E38" s="766"/>
      <c r="F38" s="765"/>
      <c r="G38" s="766"/>
      <c r="H38" s="765"/>
      <c r="I38" s="766"/>
      <c r="J38" s="765"/>
      <c r="K38" s="766"/>
      <c r="L38" s="765"/>
      <c r="M38" s="766"/>
      <c r="N38" s="963">
        <v>18</v>
      </c>
      <c r="O38" s="766">
        <v>1</v>
      </c>
      <c r="P38" s="1062">
        <v>16</v>
      </c>
      <c r="Q38" s="766">
        <v>2</v>
      </c>
      <c r="R38" s="765"/>
      <c r="S38" s="766"/>
      <c r="T38" s="876"/>
      <c r="U38" s="766"/>
      <c r="V38" s="929">
        <f>SUM(E38,G38,I38,K38,M38,S38,U38,O38,Q38)</f>
        <v>3</v>
      </c>
      <c r="W38" s="404"/>
    </row>
    <row r="39" spans="1:23" ht="18.5" thickBot="1" x14ac:dyDescent="0.45">
      <c r="A39" s="977" t="s">
        <v>515</v>
      </c>
      <c r="B39" s="978"/>
      <c r="C39" s="978"/>
      <c r="D39" s="978"/>
      <c r="E39" s="978"/>
      <c r="F39" s="978"/>
      <c r="G39" s="978"/>
      <c r="H39" s="978"/>
      <c r="I39" s="978"/>
      <c r="J39" s="978"/>
      <c r="K39" s="978"/>
      <c r="L39" s="978"/>
      <c r="M39" s="978"/>
      <c r="N39" s="978"/>
      <c r="O39" s="978"/>
      <c r="P39" s="978"/>
      <c r="Q39" s="978"/>
      <c r="R39" s="978"/>
      <c r="S39" s="978"/>
      <c r="T39" s="978"/>
      <c r="U39" s="978"/>
      <c r="V39" s="979"/>
      <c r="W39" s="404"/>
    </row>
    <row r="40" spans="1:23" s="3" customFormat="1" ht="18" x14ac:dyDescent="0.4">
      <c r="A40" s="764">
        <v>1</v>
      </c>
      <c r="B40" s="1064" t="s">
        <v>366</v>
      </c>
      <c r="C40" s="1065" t="s">
        <v>374</v>
      </c>
      <c r="D40" s="1066">
        <v>6</v>
      </c>
      <c r="E40" s="1067">
        <v>16</v>
      </c>
      <c r="F40" s="1066">
        <v>5</v>
      </c>
      <c r="G40" s="1067">
        <v>18</v>
      </c>
      <c r="H40" s="1066">
        <v>14</v>
      </c>
      <c r="I40" s="1067">
        <v>4</v>
      </c>
      <c r="J40" s="1066">
        <v>3</v>
      </c>
      <c r="K40" s="1067">
        <v>24</v>
      </c>
      <c r="L40" s="1066">
        <v>6</v>
      </c>
      <c r="M40" s="1067">
        <v>16</v>
      </c>
      <c r="N40" s="1068">
        <v>4</v>
      </c>
      <c r="O40" s="1067">
        <v>20</v>
      </c>
      <c r="P40" s="1093">
        <v>8</v>
      </c>
      <c r="Q40" s="1094">
        <v>12</v>
      </c>
      <c r="R40" s="1070"/>
      <c r="S40" s="1069"/>
      <c r="T40" s="1070"/>
      <c r="U40" s="1069"/>
      <c r="V40" s="1071">
        <f>SUM(E40,G40,I40,K40,M40,S40,U40,O40,Q40)</f>
        <v>110</v>
      </c>
      <c r="W40" s="881"/>
    </row>
    <row r="41" spans="1:23" s="3" customFormat="1" ht="18" x14ac:dyDescent="0.4">
      <c r="A41" s="970">
        <v>2</v>
      </c>
      <c r="B41" s="1072" t="s">
        <v>485</v>
      </c>
      <c r="C41" s="1073" t="s">
        <v>374</v>
      </c>
      <c r="D41" s="1074">
        <v>12</v>
      </c>
      <c r="E41" s="874">
        <v>6</v>
      </c>
      <c r="F41" s="1074"/>
      <c r="G41" s="874"/>
      <c r="H41" s="1074"/>
      <c r="I41" s="874"/>
      <c r="J41" s="1074">
        <v>8</v>
      </c>
      <c r="K41" s="874">
        <v>12</v>
      </c>
      <c r="L41" s="1074"/>
      <c r="M41" s="874"/>
      <c r="N41" s="966">
        <v>6</v>
      </c>
      <c r="O41" s="874">
        <v>16</v>
      </c>
      <c r="P41" s="1061">
        <v>6</v>
      </c>
      <c r="Q41" s="874">
        <v>16</v>
      </c>
      <c r="R41" s="1074"/>
      <c r="S41" s="874"/>
      <c r="T41" s="877"/>
      <c r="U41" s="874"/>
      <c r="V41" s="1075">
        <f>SUM(E41,G41,I41,K41,M41,S41,U41,O41,Q41)</f>
        <v>50</v>
      </c>
      <c r="W41" s="881"/>
    </row>
    <row r="42" spans="1:23" s="3" customFormat="1" ht="18" x14ac:dyDescent="0.4">
      <c r="A42" s="971">
        <v>3</v>
      </c>
      <c r="B42" s="1076" t="s">
        <v>436</v>
      </c>
      <c r="C42" s="1077" t="s">
        <v>374</v>
      </c>
      <c r="D42" s="1078">
        <v>16</v>
      </c>
      <c r="E42" s="852">
        <v>2</v>
      </c>
      <c r="F42" s="1078">
        <v>8</v>
      </c>
      <c r="G42" s="852">
        <v>12</v>
      </c>
      <c r="H42" s="1078">
        <v>15</v>
      </c>
      <c r="I42" s="852">
        <v>3</v>
      </c>
      <c r="J42" s="1078"/>
      <c r="K42" s="852"/>
      <c r="L42" s="1078">
        <v>10</v>
      </c>
      <c r="M42" s="852">
        <v>8</v>
      </c>
      <c r="N42" s="1079"/>
      <c r="O42" s="852"/>
      <c r="P42" s="1080"/>
      <c r="Q42" s="852"/>
      <c r="R42" s="1078"/>
      <c r="S42" s="852"/>
      <c r="T42" s="1078"/>
      <c r="U42" s="852"/>
      <c r="V42" s="1075">
        <f>SUM(E42,G42,I42,K42,M42,S42,U42,O42,Q42)</f>
        <v>25</v>
      </c>
      <c r="W42" s="881"/>
    </row>
    <row r="43" spans="1:23" s="3" customFormat="1" ht="18" x14ac:dyDescent="0.4">
      <c r="A43" s="912">
        <v>4</v>
      </c>
      <c r="B43" s="1072" t="s">
        <v>489</v>
      </c>
      <c r="C43" s="1073" t="s">
        <v>374</v>
      </c>
      <c r="D43" s="1081"/>
      <c r="E43" s="1082"/>
      <c r="F43" s="1074">
        <v>11</v>
      </c>
      <c r="G43" s="874">
        <v>7</v>
      </c>
      <c r="H43" s="1081"/>
      <c r="I43" s="1082"/>
      <c r="J43" s="1074">
        <v>11</v>
      </c>
      <c r="K43" s="874">
        <v>7</v>
      </c>
      <c r="L43" s="1081"/>
      <c r="M43" s="1082"/>
      <c r="N43" s="966">
        <v>12</v>
      </c>
      <c r="O43" s="874">
        <v>6</v>
      </c>
      <c r="P43" s="1061">
        <v>14</v>
      </c>
      <c r="Q43" s="874">
        <v>4</v>
      </c>
      <c r="R43" s="1074"/>
      <c r="S43" s="874"/>
      <c r="T43" s="1074"/>
      <c r="U43" s="874"/>
      <c r="V43" s="1075">
        <f>SUM(E43,G43,I43,K43,M43,S43,U43,O43,Q43)</f>
        <v>24</v>
      </c>
      <c r="W43" s="881"/>
    </row>
    <row r="44" spans="1:23" ht="18" x14ac:dyDescent="0.4">
      <c r="A44" s="912">
        <v>5</v>
      </c>
      <c r="B44" s="1083" t="s">
        <v>520</v>
      </c>
      <c r="C44" s="1073" t="s">
        <v>375</v>
      </c>
      <c r="D44" s="1084"/>
      <c r="E44" s="1085"/>
      <c r="F44" s="1084"/>
      <c r="G44" s="1086"/>
      <c r="H44" s="1084"/>
      <c r="I44" s="1085"/>
      <c r="J44" s="1084"/>
      <c r="K44" s="1085"/>
      <c r="L44" s="1074">
        <v>9</v>
      </c>
      <c r="M44" s="874">
        <v>9</v>
      </c>
      <c r="N44" s="966">
        <v>13</v>
      </c>
      <c r="O44" s="478">
        <v>5</v>
      </c>
      <c r="P44" s="1087"/>
      <c r="Q44" s="1085"/>
      <c r="R44" s="1084"/>
      <c r="S44" s="1085"/>
      <c r="T44" s="1084"/>
      <c r="U44" s="1085"/>
      <c r="V44" s="1075">
        <f>SUM(E44,G44,I44,K44,M44,S44,U44,O44,Q44)</f>
        <v>14</v>
      </c>
    </row>
    <row r="45" spans="1:23" ht="18" x14ac:dyDescent="0.4">
      <c r="A45" s="912">
        <v>6</v>
      </c>
      <c r="B45" s="1072" t="s">
        <v>519</v>
      </c>
      <c r="C45" s="1073" t="s">
        <v>375</v>
      </c>
      <c r="D45" s="1074"/>
      <c r="E45" s="874"/>
      <c r="F45" s="1074"/>
      <c r="G45" s="874"/>
      <c r="H45" s="1074"/>
      <c r="I45" s="874"/>
      <c r="J45" s="1074">
        <v>14</v>
      </c>
      <c r="K45" s="874">
        <v>4</v>
      </c>
      <c r="L45" s="1078"/>
      <c r="M45" s="852"/>
      <c r="N45" s="966">
        <v>15</v>
      </c>
      <c r="O45" s="874">
        <v>3</v>
      </c>
      <c r="P45" s="1061">
        <v>12</v>
      </c>
      <c r="Q45" s="874">
        <v>6</v>
      </c>
      <c r="R45" s="1074"/>
      <c r="S45" s="874"/>
      <c r="T45" s="877"/>
      <c r="U45" s="874"/>
      <c r="V45" s="1075">
        <f>SUM(E45,G45,I45,K45,M45,S45,U45,O45,Q45)</f>
        <v>13</v>
      </c>
    </row>
    <row r="46" spans="1:23" ht="18" x14ac:dyDescent="0.4">
      <c r="A46" s="912">
        <v>7</v>
      </c>
      <c r="B46" s="1083" t="s">
        <v>521</v>
      </c>
      <c r="C46" s="1073" t="s">
        <v>375</v>
      </c>
      <c r="D46" s="1084"/>
      <c r="E46" s="1085"/>
      <c r="F46" s="1084"/>
      <c r="G46" s="1086"/>
      <c r="H46" s="1084"/>
      <c r="I46" s="1085"/>
      <c r="J46" s="1084"/>
      <c r="K46" s="1085"/>
      <c r="L46" s="1078">
        <v>11</v>
      </c>
      <c r="M46" s="852">
        <v>7</v>
      </c>
      <c r="N46" s="1074">
        <v>17</v>
      </c>
      <c r="O46" s="478">
        <v>1</v>
      </c>
      <c r="P46" s="1074">
        <v>18</v>
      </c>
      <c r="Q46" s="874">
        <v>1</v>
      </c>
      <c r="R46" s="1084"/>
      <c r="S46" s="1085"/>
      <c r="T46" s="1084"/>
      <c r="U46" s="1085"/>
      <c r="V46" s="1075">
        <f>SUM(E46,G46,I46,K46,M46,S46,U46,O46,Q46)</f>
        <v>9</v>
      </c>
    </row>
    <row r="47" spans="1:23" ht="18" x14ac:dyDescent="0.4">
      <c r="B47" s="962"/>
    </row>
  </sheetData>
  <sortState xmlns:xlrd2="http://schemas.microsoft.com/office/spreadsheetml/2017/richdata2" ref="B40:V46">
    <sortCondition descending="1" ref="V40:V46"/>
  </sortState>
  <mergeCells count="16">
    <mergeCell ref="D14:I14"/>
    <mergeCell ref="N15:O15"/>
    <mergeCell ref="P15:Q15"/>
    <mergeCell ref="J14:U14"/>
    <mergeCell ref="A39:V39"/>
    <mergeCell ref="J15:K15"/>
    <mergeCell ref="L15:M15"/>
    <mergeCell ref="R15:S15"/>
    <mergeCell ref="V15:V16"/>
    <mergeCell ref="T15:U15"/>
    <mergeCell ref="A15:A16"/>
    <mergeCell ref="B15:B16"/>
    <mergeCell ref="C15:C16"/>
    <mergeCell ref="D15:E15"/>
    <mergeCell ref="F15:G15"/>
    <mergeCell ref="H15:I15"/>
  </mergeCells>
  <phoneticPr fontId="50" type="noConversion"/>
  <pageMargins left="0.25" right="0.25" top="0.53" bottom="0.21" header="0.15" footer="0.2"/>
  <pageSetup paperSize="9" scale="71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rgb="FF00B050"/>
  </sheetPr>
  <dimension ref="A1:P50"/>
  <sheetViews>
    <sheetView workbookViewId="0">
      <selection activeCell="Q13" sqref="Q13"/>
    </sheetView>
  </sheetViews>
  <sheetFormatPr baseColWidth="10" defaultRowHeight="12.5" x14ac:dyDescent="0.25"/>
  <cols>
    <col min="1" max="1" width="3.54296875" customWidth="1"/>
    <col min="2" max="2" width="15.81640625" bestFit="1" customWidth="1"/>
    <col min="3" max="3" width="4.7265625" customWidth="1"/>
    <col min="4" max="4" width="3.26953125" bestFit="1" customWidth="1"/>
    <col min="5" max="5" width="5.7265625" bestFit="1" customWidth="1"/>
    <col min="6" max="6" width="7.1796875" bestFit="1" customWidth="1"/>
    <col min="7" max="7" width="5.7265625" bestFit="1" customWidth="1"/>
    <col min="8" max="8" width="7.1796875" bestFit="1" customWidth="1"/>
    <col min="9" max="9" width="5.7265625" bestFit="1" customWidth="1"/>
    <col min="10" max="10" width="7.1796875" style="1" bestFit="1" customWidth="1"/>
    <col min="11" max="11" width="5.7265625" bestFit="1" customWidth="1"/>
    <col min="12" max="12" width="7.1796875" bestFit="1" customWidth="1"/>
    <col min="13" max="13" width="3.7265625" bestFit="1" customWidth="1"/>
    <col min="14" max="14" width="3.36328125" bestFit="1" customWidth="1"/>
    <col min="15" max="15" width="3.7265625" bestFit="1" customWidth="1"/>
    <col min="16" max="16" width="7.54296875" style="1" bestFit="1" customWidth="1"/>
  </cols>
  <sheetData>
    <row r="1" spans="1:12" ht="22.5" x14ac:dyDescent="0.45">
      <c r="A1" s="357" t="s">
        <v>231</v>
      </c>
      <c r="B1" s="43"/>
      <c r="C1" s="41"/>
      <c r="D1" s="41"/>
      <c r="E1" s="41"/>
      <c r="F1" s="7"/>
      <c r="G1" s="7"/>
      <c r="H1" s="41"/>
      <c r="I1" s="44"/>
      <c r="J1" s="7"/>
      <c r="K1" s="5"/>
      <c r="L1" s="5"/>
    </row>
    <row r="2" spans="1:12" ht="22.5" x14ac:dyDescent="0.45">
      <c r="A2" s="357" t="s">
        <v>423</v>
      </c>
      <c r="B2" s="43"/>
      <c r="C2" s="41"/>
      <c r="D2" s="41"/>
      <c r="E2" s="41"/>
      <c r="F2" s="7"/>
      <c r="G2" s="7"/>
      <c r="H2" s="41"/>
      <c r="I2" s="44"/>
      <c r="J2" s="7"/>
      <c r="K2" s="5"/>
      <c r="L2" s="5"/>
    </row>
    <row r="3" spans="1:12" ht="26" x14ac:dyDescent="0.6">
      <c r="A3" s="13" t="s">
        <v>315</v>
      </c>
      <c r="B3" s="14"/>
      <c r="C3" s="5"/>
      <c r="D3" s="5"/>
      <c r="E3" s="5"/>
      <c r="F3" s="7"/>
      <c r="G3" s="7"/>
      <c r="H3" s="5"/>
      <c r="I3" s="7"/>
      <c r="J3" s="7"/>
      <c r="K3" s="5"/>
      <c r="L3" s="5"/>
    </row>
    <row r="4" spans="1:12" ht="21" x14ac:dyDescent="0.5">
      <c r="A4" s="694" t="s">
        <v>438</v>
      </c>
      <c r="B4" s="14"/>
      <c r="C4" s="5"/>
      <c r="D4" s="5"/>
      <c r="E4" s="5"/>
      <c r="F4" s="7"/>
      <c r="G4" s="7"/>
      <c r="H4" s="5"/>
      <c r="I4" s="7"/>
      <c r="J4" s="7"/>
      <c r="K4" s="5"/>
      <c r="L4" s="5"/>
    </row>
    <row r="5" spans="1:12" ht="15.5" x14ac:dyDescent="0.35">
      <c r="A5" s="13" t="s">
        <v>333</v>
      </c>
      <c r="B5" s="6"/>
      <c r="C5" s="5"/>
      <c r="D5" s="5"/>
      <c r="E5" s="5"/>
      <c r="F5" s="7"/>
      <c r="G5" s="7"/>
      <c r="H5" s="5"/>
      <c r="I5" s="7"/>
      <c r="J5" s="7"/>
      <c r="K5" s="5"/>
      <c r="L5" s="5"/>
    </row>
    <row r="6" spans="1:12" ht="15.5" x14ac:dyDescent="0.35">
      <c r="A6" s="13" t="s">
        <v>9</v>
      </c>
      <c r="B6" s="6"/>
      <c r="C6" s="5"/>
      <c r="D6" s="5"/>
      <c r="E6" s="5"/>
      <c r="F6" s="7"/>
      <c r="G6" s="7"/>
      <c r="H6" s="5"/>
      <c r="I6" s="7"/>
      <c r="J6" s="7"/>
      <c r="K6" s="5"/>
      <c r="L6" s="5"/>
    </row>
    <row r="7" spans="1:12" ht="15.5" x14ac:dyDescent="0.35">
      <c r="A7" s="13" t="s">
        <v>385</v>
      </c>
      <c r="B7" s="6"/>
      <c r="C7" s="5"/>
      <c r="D7" s="5"/>
      <c r="E7" s="633" t="s">
        <v>406</v>
      </c>
      <c r="F7" s="632" t="s">
        <v>407</v>
      </c>
      <c r="G7" s="633" t="s">
        <v>406</v>
      </c>
      <c r="H7" s="632" t="s">
        <v>407</v>
      </c>
      <c r="I7" s="633" t="s">
        <v>406</v>
      </c>
      <c r="J7" s="632" t="s">
        <v>407</v>
      </c>
      <c r="K7" s="633" t="s">
        <v>406</v>
      </c>
      <c r="L7" s="632" t="s">
        <v>407</v>
      </c>
    </row>
    <row r="8" spans="1:12" ht="15.5" x14ac:dyDescent="0.35">
      <c r="C8" s="1"/>
      <c r="E8" s="633">
        <v>1</v>
      </c>
      <c r="F8" s="632">
        <v>32</v>
      </c>
      <c r="G8" s="633">
        <v>7</v>
      </c>
      <c r="H8" s="674">
        <v>17</v>
      </c>
      <c r="I8" s="633">
        <v>13</v>
      </c>
      <c r="J8" s="632">
        <v>11</v>
      </c>
      <c r="K8" s="633">
        <v>19</v>
      </c>
      <c r="L8" s="632">
        <v>5</v>
      </c>
    </row>
    <row r="9" spans="1:12" ht="15.5" x14ac:dyDescent="0.35">
      <c r="C9" s="1"/>
      <c r="E9" s="633">
        <v>2</v>
      </c>
      <c r="F9" s="632">
        <v>28</v>
      </c>
      <c r="G9" s="633">
        <v>8</v>
      </c>
      <c r="H9" s="632">
        <v>16</v>
      </c>
      <c r="I9" s="633">
        <v>14</v>
      </c>
      <c r="J9" s="632">
        <v>10</v>
      </c>
      <c r="K9" s="633">
        <v>20</v>
      </c>
      <c r="L9" s="632">
        <v>4</v>
      </c>
    </row>
    <row r="10" spans="1:12" ht="15.5" x14ac:dyDescent="0.35">
      <c r="C10" s="1"/>
      <c r="E10" s="633">
        <v>3</v>
      </c>
      <c r="F10" s="632">
        <v>24</v>
      </c>
      <c r="G10" s="633">
        <v>9</v>
      </c>
      <c r="H10" s="632">
        <v>15</v>
      </c>
      <c r="I10" s="633">
        <v>15</v>
      </c>
      <c r="J10" s="632">
        <v>9</v>
      </c>
      <c r="K10" s="633">
        <v>21</v>
      </c>
      <c r="L10" s="632">
        <v>3</v>
      </c>
    </row>
    <row r="11" spans="1:12" ht="15.5" x14ac:dyDescent="0.35">
      <c r="C11" s="1"/>
      <c r="E11" s="633">
        <v>4</v>
      </c>
      <c r="F11" s="632">
        <v>20</v>
      </c>
      <c r="G11" s="633">
        <v>10</v>
      </c>
      <c r="H11" s="632">
        <v>14</v>
      </c>
      <c r="I11" s="633">
        <v>16</v>
      </c>
      <c r="J11" s="632">
        <v>8</v>
      </c>
      <c r="K11" s="633">
        <v>22</v>
      </c>
      <c r="L11" s="632">
        <v>2</v>
      </c>
    </row>
    <row r="12" spans="1:12" ht="15.5" x14ac:dyDescent="0.35">
      <c r="C12" s="1"/>
      <c r="E12" s="633">
        <v>5</v>
      </c>
      <c r="F12" s="632">
        <v>19</v>
      </c>
      <c r="G12" s="633">
        <v>11</v>
      </c>
      <c r="H12" s="632">
        <v>13</v>
      </c>
      <c r="I12" s="633">
        <v>17</v>
      </c>
      <c r="J12" s="632">
        <v>7</v>
      </c>
      <c r="K12" s="633" t="s">
        <v>409</v>
      </c>
      <c r="L12" s="632">
        <v>1</v>
      </c>
    </row>
    <row r="13" spans="1:12" ht="15.5" x14ac:dyDescent="0.35">
      <c r="C13" s="1"/>
      <c r="E13" s="633">
        <v>6</v>
      </c>
      <c r="F13" s="632">
        <v>18</v>
      </c>
      <c r="G13" s="633">
        <v>12</v>
      </c>
      <c r="H13" s="632">
        <v>12</v>
      </c>
      <c r="I13" s="633">
        <v>18</v>
      </c>
      <c r="J13" s="632">
        <v>6</v>
      </c>
      <c r="K13" s="633"/>
      <c r="L13" s="633"/>
    </row>
    <row r="14" spans="1:12" ht="15.5" x14ac:dyDescent="0.35">
      <c r="A14" s="13" t="s">
        <v>208</v>
      </c>
      <c r="B14" s="6"/>
      <c r="C14" s="5"/>
      <c r="D14" s="5"/>
      <c r="E14" s="5"/>
      <c r="F14" s="7"/>
      <c r="G14" s="7"/>
      <c r="H14" s="5"/>
      <c r="I14" s="7"/>
      <c r="J14" s="7"/>
      <c r="K14" s="5"/>
    </row>
    <row r="15" spans="1:12" ht="15.5" x14ac:dyDescent="0.35">
      <c r="A15" s="600" t="s">
        <v>377</v>
      </c>
      <c r="B15" s="79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6" thickBot="1" x14ac:dyDescent="0.4">
      <c r="A16" s="636" t="s">
        <v>210</v>
      </c>
      <c r="B16" s="291"/>
      <c r="C16" s="292"/>
      <c r="D16" s="292"/>
      <c r="E16" s="292"/>
      <c r="F16" s="292"/>
      <c r="G16" s="292"/>
      <c r="H16" s="292"/>
      <c r="I16" s="292"/>
      <c r="J16" s="7"/>
      <c r="K16" s="292"/>
      <c r="L16" s="292"/>
    </row>
    <row r="17" spans="1:16" ht="14.5" thickBot="1" x14ac:dyDescent="0.35">
      <c r="A17" s="351"/>
      <c r="B17" s="352"/>
      <c r="C17" s="648"/>
      <c r="D17" s="1019">
        <v>43118</v>
      </c>
      <c r="E17" s="1020"/>
      <c r="F17" s="1019">
        <v>43146</v>
      </c>
      <c r="G17" s="1020"/>
      <c r="H17" s="1019">
        <v>43174</v>
      </c>
      <c r="I17" s="1020"/>
      <c r="J17" s="1019">
        <v>43202</v>
      </c>
      <c r="K17" s="1020"/>
      <c r="L17" s="1019">
        <v>43223</v>
      </c>
      <c r="M17" s="1020"/>
      <c r="N17" s="1019">
        <v>43257</v>
      </c>
      <c r="O17" s="1020"/>
      <c r="P17" s="353" t="s">
        <v>60</v>
      </c>
    </row>
    <row r="18" spans="1:16" ht="15" thickBot="1" x14ac:dyDescent="0.3">
      <c r="A18" s="602" t="s">
        <v>5</v>
      </c>
      <c r="B18" s="603" t="s">
        <v>3</v>
      </c>
      <c r="C18" s="649"/>
      <c r="D18" s="604" t="s">
        <v>346</v>
      </c>
      <c r="E18" s="605" t="s">
        <v>1</v>
      </c>
      <c r="F18" s="604" t="s">
        <v>346</v>
      </c>
      <c r="G18" s="605" t="s">
        <v>1</v>
      </c>
      <c r="H18" s="604" t="s">
        <v>346</v>
      </c>
      <c r="I18" s="605" t="s">
        <v>1</v>
      </c>
      <c r="J18" s="604" t="s">
        <v>346</v>
      </c>
      <c r="K18" s="605" t="s">
        <v>1</v>
      </c>
      <c r="L18" s="604" t="s">
        <v>346</v>
      </c>
      <c r="M18" s="605" t="s">
        <v>1</v>
      </c>
      <c r="N18" s="604" t="s">
        <v>346</v>
      </c>
      <c r="O18" s="605" t="s">
        <v>1</v>
      </c>
      <c r="P18" s="606" t="s">
        <v>4</v>
      </c>
    </row>
    <row r="19" spans="1:16" ht="14.5" x14ac:dyDescent="0.35">
      <c r="A19" s="534">
        <v>1</v>
      </c>
      <c r="B19" s="695" t="s">
        <v>23</v>
      </c>
      <c r="C19" s="696" t="s">
        <v>373</v>
      </c>
      <c r="D19" s="697">
        <v>1</v>
      </c>
      <c r="E19" s="698">
        <v>32</v>
      </c>
      <c r="F19" s="697">
        <v>1</v>
      </c>
      <c r="G19" s="698">
        <v>32</v>
      </c>
      <c r="H19" s="697">
        <v>1</v>
      </c>
      <c r="I19" s="698">
        <v>32</v>
      </c>
      <c r="J19" s="697">
        <v>1</v>
      </c>
      <c r="K19" s="698">
        <v>32</v>
      </c>
      <c r="L19" s="697">
        <v>1</v>
      </c>
      <c r="M19" s="698">
        <v>32</v>
      </c>
      <c r="N19" s="697">
        <v>1</v>
      </c>
      <c r="O19" s="698">
        <v>32</v>
      </c>
      <c r="P19" s="699">
        <f t="shared" ref="P19:P50" si="0">SUM(E19,G19,K19,O19,I19,M19)</f>
        <v>192</v>
      </c>
    </row>
    <row r="20" spans="1:16" ht="14.5" x14ac:dyDescent="0.35">
      <c r="A20" s="611">
        <v>2</v>
      </c>
      <c r="B20" s="700" t="s">
        <v>185</v>
      </c>
      <c r="C20" s="701" t="s">
        <v>373</v>
      </c>
      <c r="D20" s="702">
        <v>6</v>
      </c>
      <c r="E20" s="703">
        <v>18</v>
      </c>
      <c r="F20" s="702">
        <v>4</v>
      </c>
      <c r="G20" s="703">
        <v>20</v>
      </c>
      <c r="H20" s="702">
        <v>5</v>
      </c>
      <c r="I20" s="703">
        <v>19</v>
      </c>
      <c r="J20" s="702">
        <v>2</v>
      </c>
      <c r="K20" s="703">
        <v>28</v>
      </c>
      <c r="L20" s="702">
        <v>6</v>
      </c>
      <c r="M20" s="703">
        <v>18</v>
      </c>
      <c r="N20" s="702">
        <v>3</v>
      </c>
      <c r="O20" s="703">
        <v>24</v>
      </c>
      <c r="P20" s="699">
        <f t="shared" si="0"/>
        <v>127</v>
      </c>
    </row>
    <row r="21" spans="1:16" ht="14.5" x14ac:dyDescent="0.35">
      <c r="A21" s="611">
        <v>3</v>
      </c>
      <c r="B21" s="663" t="s">
        <v>22</v>
      </c>
      <c r="C21" s="664" t="s">
        <v>370</v>
      </c>
      <c r="D21" s="619">
        <v>2</v>
      </c>
      <c r="E21" s="620">
        <v>28</v>
      </c>
      <c r="F21" s="619">
        <v>2</v>
      </c>
      <c r="G21" s="620">
        <v>28</v>
      </c>
      <c r="H21" s="619">
        <v>2</v>
      </c>
      <c r="I21" s="620">
        <v>28</v>
      </c>
      <c r="J21" s="619"/>
      <c r="K21" s="620"/>
      <c r="L21" s="619">
        <v>2</v>
      </c>
      <c r="M21" s="620">
        <v>28</v>
      </c>
      <c r="N21" s="619"/>
      <c r="O21" s="620"/>
      <c r="P21" s="647">
        <f t="shared" si="0"/>
        <v>112</v>
      </c>
    </row>
    <row r="22" spans="1:16" ht="14.5" x14ac:dyDescent="0.35">
      <c r="A22" s="611">
        <v>4</v>
      </c>
      <c r="B22" s="700" t="s">
        <v>26</v>
      </c>
      <c r="C22" s="704" t="s">
        <v>373</v>
      </c>
      <c r="D22" s="702">
        <v>8</v>
      </c>
      <c r="E22" s="703">
        <v>16</v>
      </c>
      <c r="F22" s="702">
        <v>6</v>
      </c>
      <c r="G22" s="703">
        <v>18</v>
      </c>
      <c r="H22" s="702">
        <v>7</v>
      </c>
      <c r="I22" s="703">
        <v>17</v>
      </c>
      <c r="J22" s="702">
        <v>13</v>
      </c>
      <c r="K22" s="703">
        <v>11</v>
      </c>
      <c r="L22" s="702">
        <v>3</v>
      </c>
      <c r="M22" s="703">
        <v>24</v>
      </c>
      <c r="N22" s="702">
        <v>6</v>
      </c>
      <c r="O22" s="703">
        <v>18</v>
      </c>
      <c r="P22" s="699">
        <f t="shared" si="0"/>
        <v>104</v>
      </c>
    </row>
    <row r="23" spans="1:16" ht="14.5" x14ac:dyDescent="0.35">
      <c r="A23" s="611">
        <v>5</v>
      </c>
      <c r="B23" s="700" t="s">
        <v>226</v>
      </c>
      <c r="C23" s="704" t="s">
        <v>372</v>
      </c>
      <c r="D23" s="702">
        <v>5</v>
      </c>
      <c r="E23" s="703">
        <v>19</v>
      </c>
      <c r="F23" s="702">
        <v>8</v>
      </c>
      <c r="G23" s="703">
        <v>16</v>
      </c>
      <c r="H23" s="702">
        <v>9</v>
      </c>
      <c r="I23" s="703">
        <v>15</v>
      </c>
      <c r="J23" s="702">
        <v>8</v>
      </c>
      <c r="K23" s="703">
        <v>16</v>
      </c>
      <c r="L23" s="702">
        <v>10</v>
      </c>
      <c r="M23" s="703">
        <v>14</v>
      </c>
      <c r="N23" s="702">
        <v>7</v>
      </c>
      <c r="O23" s="703">
        <v>17</v>
      </c>
      <c r="P23" s="699">
        <f t="shared" si="0"/>
        <v>97</v>
      </c>
    </row>
    <row r="24" spans="1:16" ht="14.5" x14ac:dyDescent="0.35">
      <c r="A24" s="611">
        <v>6</v>
      </c>
      <c r="B24" s="690" t="s">
        <v>62</v>
      </c>
      <c r="C24" s="693" t="s">
        <v>370</v>
      </c>
      <c r="D24" s="619">
        <v>3</v>
      </c>
      <c r="E24" s="620">
        <v>24</v>
      </c>
      <c r="F24" s="619">
        <v>7</v>
      </c>
      <c r="G24" s="620">
        <v>17</v>
      </c>
      <c r="H24" s="619"/>
      <c r="I24" s="620"/>
      <c r="J24" s="619">
        <v>10</v>
      </c>
      <c r="K24" s="620">
        <v>14</v>
      </c>
      <c r="L24" s="619">
        <v>9</v>
      </c>
      <c r="M24" s="620">
        <v>15</v>
      </c>
      <c r="N24" s="619">
        <v>4</v>
      </c>
      <c r="O24" s="620">
        <v>20</v>
      </c>
      <c r="P24" s="647">
        <f t="shared" si="0"/>
        <v>90</v>
      </c>
    </row>
    <row r="25" spans="1:16" ht="14.5" x14ac:dyDescent="0.35">
      <c r="A25" s="611">
        <v>7</v>
      </c>
      <c r="B25" s="612" t="s">
        <v>25</v>
      </c>
      <c r="C25" s="652" t="s">
        <v>373</v>
      </c>
      <c r="D25" s="619">
        <v>9</v>
      </c>
      <c r="E25" s="620">
        <v>15</v>
      </c>
      <c r="F25" s="619"/>
      <c r="G25" s="620"/>
      <c r="H25" s="619">
        <v>3</v>
      </c>
      <c r="I25" s="620">
        <v>24</v>
      </c>
      <c r="J25" s="619">
        <v>4</v>
      </c>
      <c r="K25" s="620">
        <v>20</v>
      </c>
      <c r="L25" s="619">
        <v>12</v>
      </c>
      <c r="M25" s="620">
        <v>12</v>
      </c>
      <c r="N25" s="619"/>
      <c r="O25" s="620"/>
      <c r="P25" s="647">
        <f t="shared" si="0"/>
        <v>71</v>
      </c>
    </row>
    <row r="26" spans="1:16" ht="14.5" x14ac:dyDescent="0.35">
      <c r="A26" s="611">
        <v>8</v>
      </c>
      <c r="B26" s="612" t="s">
        <v>35</v>
      </c>
      <c r="C26" s="652" t="s">
        <v>371</v>
      </c>
      <c r="D26" s="619">
        <v>4</v>
      </c>
      <c r="E26" s="620">
        <v>20</v>
      </c>
      <c r="F26" s="619">
        <v>5</v>
      </c>
      <c r="G26" s="620">
        <v>19</v>
      </c>
      <c r="H26" s="619">
        <v>11</v>
      </c>
      <c r="I26" s="620">
        <v>13</v>
      </c>
      <c r="J26" s="619">
        <v>6</v>
      </c>
      <c r="K26" s="620">
        <v>18</v>
      </c>
      <c r="L26" s="619"/>
      <c r="M26" s="620"/>
      <c r="N26" s="619"/>
      <c r="O26" s="620"/>
      <c r="P26" s="647">
        <f t="shared" si="0"/>
        <v>70</v>
      </c>
    </row>
    <row r="27" spans="1:16" ht="14.5" x14ac:dyDescent="0.35">
      <c r="A27" s="611">
        <v>9</v>
      </c>
      <c r="B27" s="612" t="s">
        <v>34</v>
      </c>
      <c r="C27" s="652" t="s">
        <v>370</v>
      </c>
      <c r="D27" s="619">
        <v>12</v>
      </c>
      <c r="E27" s="620">
        <v>12</v>
      </c>
      <c r="F27" s="619">
        <v>12</v>
      </c>
      <c r="G27" s="620">
        <v>12</v>
      </c>
      <c r="H27" s="619">
        <v>12</v>
      </c>
      <c r="I27" s="620">
        <v>12</v>
      </c>
      <c r="J27" s="619">
        <v>9</v>
      </c>
      <c r="K27" s="620">
        <v>15</v>
      </c>
      <c r="L27" s="619">
        <v>7</v>
      </c>
      <c r="M27" s="620">
        <v>17</v>
      </c>
      <c r="N27" s="619"/>
      <c r="O27" s="620"/>
      <c r="P27" s="647">
        <f t="shared" si="0"/>
        <v>68</v>
      </c>
    </row>
    <row r="28" spans="1:16" ht="14.5" x14ac:dyDescent="0.35">
      <c r="A28" s="611">
        <v>10</v>
      </c>
      <c r="B28" s="612" t="s">
        <v>47</v>
      </c>
      <c r="C28" s="652" t="s">
        <v>373</v>
      </c>
      <c r="D28" s="619">
        <v>7</v>
      </c>
      <c r="E28" s="620">
        <v>17</v>
      </c>
      <c r="F28" s="619">
        <v>14</v>
      </c>
      <c r="G28" s="620">
        <v>10</v>
      </c>
      <c r="H28" s="619">
        <v>6</v>
      </c>
      <c r="I28" s="620">
        <v>18</v>
      </c>
      <c r="J28" s="619">
        <v>16</v>
      </c>
      <c r="K28" s="620">
        <v>8</v>
      </c>
      <c r="L28" s="619" t="s">
        <v>425</v>
      </c>
      <c r="M28" s="620">
        <v>1</v>
      </c>
      <c r="N28" s="619"/>
      <c r="O28" s="620"/>
      <c r="P28" s="647">
        <f t="shared" si="0"/>
        <v>54</v>
      </c>
    </row>
    <row r="29" spans="1:16" ht="14.5" x14ac:dyDescent="0.35">
      <c r="A29" s="611">
        <v>11</v>
      </c>
      <c r="B29" s="612" t="s">
        <v>432</v>
      </c>
      <c r="C29" s="652" t="s">
        <v>371</v>
      </c>
      <c r="D29" s="619"/>
      <c r="E29" s="620"/>
      <c r="F29" s="619"/>
      <c r="G29" s="620"/>
      <c r="H29" s="619"/>
      <c r="I29" s="620"/>
      <c r="J29" s="619">
        <v>5</v>
      </c>
      <c r="K29" s="620">
        <v>19</v>
      </c>
      <c r="L29" s="619"/>
      <c r="M29" s="620"/>
      <c r="N29" s="619">
        <v>2</v>
      </c>
      <c r="O29" s="620">
        <v>28</v>
      </c>
      <c r="P29" s="647">
        <f t="shared" si="0"/>
        <v>47</v>
      </c>
    </row>
    <row r="30" spans="1:16" ht="14.5" x14ac:dyDescent="0.35">
      <c r="A30" s="611">
        <v>12</v>
      </c>
      <c r="B30" s="612" t="s">
        <v>430</v>
      </c>
      <c r="C30" s="652" t="s">
        <v>372</v>
      </c>
      <c r="D30" s="619"/>
      <c r="E30" s="620"/>
      <c r="F30" s="619">
        <v>3</v>
      </c>
      <c r="G30" s="620">
        <v>24</v>
      </c>
      <c r="H30" s="619"/>
      <c r="I30" s="620"/>
      <c r="J30" s="619"/>
      <c r="K30" s="620"/>
      <c r="L30" s="619">
        <v>4</v>
      </c>
      <c r="M30" s="620">
        <v>20</v>
      </c>
      <c r="N30" s="619"/>
      <c r="O30" s="620"/>
      <c r="P30" s="647">
        <f t="shared" si="0"/>
        <v>44</v>
      </c>
    </row>
    <row r="31" spans="1:16" ht="14.5" x14ac:dyDescent="0.35">
      <c r="A31" s="611">
        <v>13</v>
      </c>
      <c r="B31" s="612" t="s">
        <v>239</v>
      </c>
      <c r="C31" s="652" t="s">
        <v>371</v>
      </c>
      <c r="D31" s="619">
        <v>11</v>
      </c>
      <c r="E31" s="620">
        <v>13</v>
      </c>
      <c r="F31" s="619">
        <v>16</v>
      </c>
      <c r="G31" s="620">
        <v>8</v>
      </c>
      <c r="H31" s="619"/>
      <c r="I31" s="620"/>
      <c r="J31" s="619">
        <v>17</v>
      </c>
      <c r="K31" s="620">
        <v>7</v>
      </c>
      <c r="L31" s="619">
        <v>11</v>
      </c>
      <c r="M31" s="620">
        <v>13</v>
      </c>
      <c r="N31" s="619"/>
      <c r="O31" s="620"/>
      <c r="P31" s="647">
        <f t="shared" si="0"/>
        <v>41</v>
      </c>
    </row>
    <row r="32" spans="1:16" ht="14.5" x14ac:dyDescent="0.35">
      <c r="A32" s="611">
        <v>14</v>
      </c>
      <c r="B32" s="612" t="s">
        <v>260</v>
      </c>
      <c r="C32" s="652" t="s">
        <v>370</v>
      </c>
      <c r="D32" s="619"/>
      <c r="E32" s="620"/>
      <c r="F32" s="619"/>
      <c r="G32" s="620"/>
      <c r="H32" s="619">
        <v>4</v>
      </c>
      <c r="I32" s="620">
        <v>20</v>
      </c>
      <c r="J32" s="619"/>
      <c r="K32" s="620"/>
      <c r="L32" s="619"/>
      <c r="M32" s="620"/>
      <c r="N32" s="619">
        <v>5</v>
      </c>
      <c r="O32" s="620">
        <v>19</v>
      </c>
      <c r="P32" s="647">
        <f t="shared" si="0"/>
        <v>39</v>
      </c>
    </row>
    <row r="33" spans="1:16" ht="14.5" x14ac:dyDescent="0.35">
      <c r="A33" s="611">
        <v>15</v>
      </c>
      <c r="B33" s="612" t="s">
        <v>427</v>
      </c>
      <c r="C33" s="652" t="s">
        <v>370</v>
      </c>
      <c r="D33" s="619"/>
      <c r="E33" s="620"/>
      <c r="F33" s="619"/>
      <c r="G33" s="620"/>
      <c r="H33" s="619">
        <v>10</v>
      </c>
      <c r="I33" s="620">
        <v>14</v>
      </c>
      <c r="J33" s="619">
        <v>14</v>
      </c>
      <c r="K33" s="620">
        <v>10</v>
      </c>
      <c r="L33" s="619">
        <v>13</v>
      </c>
      <c r="M33" s="620">
        <v>11</v>
      </c>
      <c r="N33" s="619"/>
      <c r="O33" s="620"/>
      <c r="P33" s="647">
        <f t="shared" si="0"/>
        <v>35</v>
      </c>
    </row>
    <row r="34" spans="1:16" ht="14.5" x14ac:dyDescent="0.35">
      <c r="A34" s="611">
        <v>16</v>
      </c>
      <c r="B34" s="612" t="s">
        <v>66</v>
      </c>
      <c r="C34" s="652" t="s">
        <v>371</v>
      </c>
      <c r="D34" s="619"/>
      <c r="E34" s="620"/>
      <c r="F34" s="619"/>
      <c r="G34" s="620"/>
      <c r="H34" s="619"/>
      <c r="I34" s="620"/>
      <c r="J34" s="619"/>
      <c r="K34" s="620"/>
      <c r="L34" s="619">
        <v>5</v>
      </c>
      <c r="M34" s="620">
        <v>19</v>
      </c>
      <c r="N34" s="619">
        <v>9</v>
      </c>
      <c r="O34" s="620">
        <v>15</v>
      </c>
      <c r="P34" s="647">
        <f t="shared" si="0"/>
        <v>34</v>
      </c>
    </row>
    <row r="35" spans="1:16" ht="14.5" x14ac:dyDescent="0.35">
      <c r="A35" s="611">
        <v>17</v>
      </c>
      <c r="B35" s="612" t="s">
        <v>361</v>
      </c>
      <c r="C35" s="652" t="s">
        <v>373</v>
      </c>
      <c r="D35" s="619"/>
      <c r="E35" s="620"/>
      <c r="F35" s="619">
        <v>9</v>
      </c>
      <c r="G35" s="620">
        <v>15</v>
      </c>
      <c r="H35" s="619">
        <v>8</v>
      </c>
      <c r="I35" s="620">
        <v>16</v>
      </c>
      <c r="J35" s="619"/>
      <c r="K35" s="620"/>
      <c r="L35" s="619"/>
      <c r="M35" s="620"/>
      <c r="N35" s="619"/>
      <c r="O35" s="620"/>
      <c r="P35" s="647">
        <f t="shared" si="0"/>
        <v>31</v>
      </c>
    </row>
    <row r="36" spans="1:16" ht="14.5" x14ac:dyDescent="0.35">
      <c r="A36" s="611">
        <v>18</v>
      </c>
      <c r="B36" s="612" t="s">
        <v>416</v>
      </c>
      <c r="C36" s="654" t="s">
        <v>372</v>
      </c>
      <c r="D36" s="619">
        <v>10</v>
      </c>
      <c r="E36" s="620">
        <v>14</v>
      </c>
      <c r="F36" s="619">
        <v>11</v>
      </c>
      <c r="G36" s="620">
        <v>13</v>
      </c>
      <c r="H36" s="619"/>
      <c r="I36" s="620"/>
      <c r="J36" s="619"/>
      <c r="K36" s="620"/>
      <c r="L36" s="619"/>
      <c r="M36" s="620"/>
      <c r="N36" s="619"/>
      <c r="O36" s="620"/>
      <c r="P36" s="647">
        <f t="shared" si="0"/>
        <v>27</v>
      </c>
    </row>
    <row r="37" spans="1:16" ht="14.5" x14ac:dyDescent="0.35">
      <c r="A37" s="611">
        <v>19</v>
      </c>
      <c r="B37" s="612" t="s">
        <v>317</v>
      </c>
      <c r="C37" s="652" t="s">
        <v>371</v>
      </c>
      <c r="D37" s="619"/>
      <c r="E37" s="620"/>
      <c r="F37" s="619" t="s">
        <v>425</v>
      </c>
      <c r="G37" s="620">
        <v>1</v>
      </c>
      <c r="H37" s="619"/>
      <c r="I37" s="620"/>
      <c r="J37" s="619">
        <v>3</v>
      </c>
      <c r="K37" s="620">
        <v>24</v>
      </c>
      <c r="L37" s="619"/>
      <c r="M37" s="620"/>
      <c r="N37" s="619"/>
      <c r="O37" s="620"/>
      <c r="P37" s="647">
        <f t="shared" si="0"/>
        <v>25</v>
      </c>
    </row>
    <row r="38" spans="1:16" ht="14.5" x14ac:dyDescent="0.35">
      <c r="A38" s="611">
        <v>20</v>
      </c>
      <c r="B38" s="612" t="s">
        <v>207</v>
      </c>
      <c r="C38" s="652" t="s">
        <v>371</v>
      </c>
      <c r="D38" s="619">
        <v>14</v>
      </c>
      <c r="E38" s="620">
        <v>10</v>
      </c>
      <c r="F38" s="619">
        <v>10</v>
      </c>
      <c r="G38" s="620">
        <v>14</v>
      </c>
      <c r="H38" s="619"/>
      <c r="I38" s="620"/>
      <c r="J38" s="619"/>
      <c r="K38" s="620"/>
      <c r="L38" s="619"/>
      <c r="M38" s="620"/>
      <c r="N38" s="619"/>
      <c r="O38" s="620"/>
      <c r="P38" s="647">
        <f t="shared" si="0"/>
        <v>24</v>
      </c>
    </row>
    <row r="39" spans="1:16" ht="14.5" x14ac:dyDescent="0.35">
      <c r="A39" s="611">
        <v>21</v>
      </c>
      <c r="B39" s="622" t="s">
        <v>429</v>
      </c>
      <c r="C39" s="654" t="s">
        <v>374</v>
      </c>
      <c r="D39" s="613"/>
      <c r="E39" s="614"/>
      <c r="F39" s="613"/>
      <c r="G39" s="614"/>
      <c r="H39" s="613">
        <v>15</v>
      </c>
      <c r="I39" s="614">
        <v>9</v>
      </c>
      <c r="J39" s="613">
        <v>19</v>
      </c>
      <c r="K39" s="614">
        <v>5</v>
      </c>
      <c r="L39" s="613">
        <v>14</v>
      </c>
      <c r="M39" s="614">
        <v>10</v>
      </c>
      <c r="N39" s="613"/>
      <c r="O39" s="614"/>
      <c r="P39" s="647">
        <f t="shared" si="0"/>
        <v>24</v>
      </c>
    </row>
    <row r="40" spans="1:16" ht="14.5" x14ac:dyDescent="0.35">
      <c r="A40" s="611">
        <v>22</v>
      </c>
      <c r="B40" s="622" t="s">
        <v>334</v>
      </c>
      <c r="C40" s="654" t="s">
        <v>372</v>
      </c>
      <c r="D40" s="613"/>
      <c r="E40" s="614"/>
      <c r="F40" s="613"/>
      <c r="G40" s="614"/>
      <c r="H40" s="613">
        <v>13</v>
      </c>
      <c r="I40" s="614">
        <v>11</v>
      </c>
      <c r="J40" s="613"/>
      <c r="K40" s="614"/>
      <c r="L40" s="613"/>
      <c r="M40" s="614"/>
      <c r="N40" s="613">
        <v>11</v>
      </c>
      <c r="O40" s="614">
        <v>13</v>
      </c>
      <c r="P40" s="647">
        <f t="shared" si="0"/>
        <v>24</v>
      </c>
    </row>
    <row r="41" spans="1:16" ht="14.5" x14ac:dyDescent="0.35">
      <c r="A41" s="611">
        <v>23</v>
      </c>
      <c r="B41" s="612" t="s">
        <v>295</v>
      </c>
      <c r="C41" s="652" t="s">
        <v>372</v>
      </c>
      <c r="D41" s="619"/>
      <c r="E41" s="620"/>
      <c r="F41" s="619">
        <v>13</v>
      </c>
      <c r="G41" s="620">
        <v>11</v>
      </c>
      <c r="H41" s="619"/>
      <c r="I41" s="620"/>
      <c r="J41" s="619">
        <v>12</v>
      </c>
      <c r="K41" s="620">
        <v>12</v>
      </c>
      <c r="L41" s="619"/>
      <c r="M41" s="620"/>
      <c r="N41" s="619"/>
      <c r="O41" s="620"/>
      <c r="P41" s="647">
        <f t="shared" si="0"/>
        <v>23</v>
      </c>
    </row>
    <row r="42" spans="1:16" ht="14.5" x14ac:dyDescent="0.35">
      <c r="A42" s="611">
        <v>24</v>
      </c>
      <c r="B42" s="612" t="s">
        <v>410</v>
      </c>
      <c r="C42" s="652" t="s">
        <v>372</v>
      </c>
      <c r="D42" s="619">
        <v>13</v>
      </c>
      <c r="E42" s="620">
        <v>11</v>
      </c>
      <c r="F42" s="619"/>
      <c r="G42" s="620"/>
      <c r="H42" s="619"/>
      <c r="I42" s="620"/>
      <c r="J42" s="619">
        <v>15</v>
      </c>
      <c r="K42" s="620">
        <v>9</v>
      </c>
      <c r="L42" s="619"/>
      <c r="M42" s="620"/>
      <c r="N42" s="619"/>
      <c r="O42" s="620"/>
      <c r="P42" s="647">
        <f t="shared" si="0"/>
        <v>20</v>
      </c>
    </row>
    <row r="43" spans="1:16" ht="14.5" x14ac:dyDescent="0.35">
      <c r="A43" s="611">
        <v>25</v>
      </c>
      <c r="B43" s="612" t="s">
        <v>433</v>
      </c>
      <c r="C43" s="652" t="s">
        <v>373</v>
      </c>
      <c r="D43" s="619"/>
      <c r="E43" s="620"/>
      <c r="F43" s="619"/>
      <c r="G43" s="620"/>
      <c r="H43" s="619"/>
      <c r="I43" s="620"/>
      <c r="J43" s="619">
        <v>6</v>
      </c>
      <c r="K43" s="620">
        <v>18</v>
      </c>
      <c r="L43" s="619"/>
      <c r="M43" s="620"/>
      <c r="N43" s="619"/>
      <c r="O43" s="620"/>
      <c r="P43" s="647">
        <f t="shared" si="0"/>
        <v>18</v>
      </c>
    </row>
    <row r="44" spans="1:16" ht="14.5" x14ac:dyDescent="0.35">
      <c r="A44" s="611">
        <v>26</v>
      </c>
      <c r="B44" s="612" t="s">
        <v>428</v>
      </c>
      <c r="C44" s="652" t="s">
        <v>372</v>
      </c>
      <c r="D44" s="619"/>
      <c r="E44" s="620"/>
      <c r="F44" s="619"/>
      <c r="G44" s="620"/>
      <c r="H44" s="619">
        <v>14</v>
      </c>
      <c r="I44" s="620">
        <v>10</v>
      </c>
      <c r="J44" s="619">
        <v>18</v>
      </c>
      <c r="K44" s="620">
        <v>6</v>
      </c>
      <c r="L44" s="619"/>
      <c r="M44" s="620"/>
      <c r="N44" s="619"/>
      <c r="O44" s="620"/>
      <c r="P44" s="647">
        <f t="shared" si="0"/>
        <v>16</v>
      </c>
    </row>
    <row r="45" spans="1:16" ht="14.5" x14ac:dyDescent="0.35">
      <c r="A45" s="611">
        <v>27</v>
      </c>
      <c r="B45" s="622" t="s">
        <v>205</v>
      </c>
      <c r="C45" s="654" t="s">
        <v>371</v>
      </c>
      <c r="D45" s="613"/>
      <c r="E45" s="614"/>
      <c r="F45" s="613"/>
      <c r="G45" s="614"/>
      <c r="H45" s="613"/>
      <c r="I45" s="614"/>
      <c r="J45" s="613"/>
      <c r="K45" s="614"/>
      <c r="L45" s="613">
        <v>8</v>
      </c>
      <c r="M45" s="614">
        <v>16</v>
      </c>
      <c r="N45" s="613"/>
      <c r="O45" s="614"/>
      <c r="P45" s="647">
        <f t="shared" si="0"/>
        <v>16</v>
      </c>
    </row>
    <row r="46" spans="1:16" ht="14.5" x14ac:dyDescent="0.35">
      <c r="A46" s="611">
        <v>28</v>
      </c>
      <c r="B46" s="622" t="s">
        <v>301</v>
      </c>
      <c r="C46" s="654" t="s">
        <v>370</v>
      </c>
      <c r="D46" s="613"/>
      <c r="E46" s="614"/>
      <c r="F46" s="613"/>
      <c r="G46" s="614"/>
      <c r="H46" s="613"/>
      <c r="I46" s="614"/>
      <c r="J46" s="613"/>
      <c r="K46" s="614"/>
      <c r="L46" s="613"/>
      <c r="M46" s="614"/>
      <c r="N46" s="613">
        <v>8</v>
      </c>
      <c r="O46" s="614">
        <v>16</v>
      </c>
      <c r="P46" s="647">
        <f t="shared" si="0"/>
        <v>16</v>
      </c>
    </row>
    <row r="47" spans="1:16" ht="14.5" x14ac:dyDescent="0.35">
      <c r="A47" s="611">
        <v>29</v>
      </c>
      <c r="B47" s="612" t="s">
        <v>312</v>
      </c>
      <c r="C47" s="652"/>
      <c r="D47" s="619"/>
      <c r="E47" s="620"/>
      <c r="F47" s="619"/>
      <c r="G47" s="620"/>
      <c r="H47" s="619"/>
      <c r="I47" s="620"/>
      <c r="J47" s="619"/>
      <c r="K47" s="620"/>
      <c r="L47" s="619"/>
      <c r="M47" s="620"/>
      <c r="N47" s="619">
        <v>10</v>
      </c>
      <c r="O47" s="620">
        <v>14</v>
      </c>
      <c r="P47" s="647">
        <f t="shared" si="0"/>
        <v>14</v>
      </c>
    </row>
    <row r="48" spans="1:16" ht="14.5" x14ac:dyDescent="0.35">
      <c r="A48" s="611">
        <v>30</v>
      </c>
      <c r="B48" s="612" t="s">
        <v>43</v>
      </c>
      <c r="C48" s="652" t="s">
        <v>371</v>
      </c>
      <c r="D48" s="619"/>
      <c r="E48" s="620"/>
      <c r="F48" s="619"/>
      <c r="G48" s="620"/>
      <c r="H48" s="619"/>
      <c r="I48" s="620"/>
      <c r="J48" s="619">
        <v>11</v>
      </c>
      <c r="K48" s="620">
        <v>13</v>
      </c>
      <c r="L48" s="619"/>
      <c r="M48" s="620"/>
      <c r="N48" s="619"/>
      <c r="O48" s="620"/>
      <c r="P48" s="647">
        <f t="shared" si="0"/>
        <v>13</v>
      </c>
    </row>
    <row r="49" spans="1:16" ht="14.5" x14ac:dyDescent="0.35">
      <c r="A49" s="611">
        <v>31</v>
      </c>
      <c r="B49" s="692" t="s">
        <v>411</v>
      </c>
      <c r="C49" s="652" t="s">
        <v>372</v>
      </c>
      <c r="D49" s="619"/>
      <c r="E49" s="620"/>
      <c r="F49" s="619">
        <v>15</v>
      </c>
      <c r="G49" s="620">
        <v>9</v>
      </c>
      <c r="H49" s="619"/>
      <c r="I49" s="620"/>
      <c r="J49" s="619"/>
      <c r="K49" s="620"/>
      <c r="L49" s="619"/>
      <c r="M49" s="620"/>
      <c r="N49" s="619"/>
      <c r="O49" s="620"/>
      <c r="P49" s="647">
        <f t="shared" si="0"/>
        <v>9</v>
      </c>
    </row>
    <row r="50" spans="1:16" ht="14.5" x14ac:dyDescent="0.35">
      <c r="A50" s="611">
        <v>32</v>
      </c>
      <c r="B50" s="691" t="s">
        <v>435</v>
      </c>
      <c r="C50" s="654" t="s">
        <v>370</v>
      </c>
      <c r="D50" s="613"/>
      <c r="E50" s="614"/>
      <c r="F50" s="613"/>
      <c r="G50" s="614"/>
      <c r="H50" s="613"/>
      <c r="I50" s="614"/>
      <c r="J50" s="613"/>
      <c r="K50" s="614"/>
      <c r="L50" s="613">
        <v>15</v>
      </c>
      <c r="M50" s="614">
        <v>9</v>
      </c>
      <c r="N50" s="613"/>
      <c r="O50" s="614"/>
      <c r="P50" s="647">
        <f t="shared" si="0"/>
        <v>9</v>
      </c>
    </row>
  </sheetData>
  <mergeCells count="6">
    <mergeCell ref="N17:O17"/>
    <mergeCell ref="D17:E17"/>
    <mergeCell ref="F17:G17"/>
    <mergeCell ref="J17:K17"/>
    <mergeCell ref="L17:M17"/>
    <mergeCell ref="H17:I17"/>
  </mergeCells>
  <pageMargins left="0.14000000000000001" right="0.13" top="0.27" bottom="0.23" header="0.3" footer="0.2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rgb="FF00B050"/>
    <pageSetUpPr fitToPage="1"/>
  </sheetPr>
  <dimension ref="A1:Q44"/>
  <sheetViews>
    <sheetView zoomScale="87" zoomScaleNormal="87" workbookViewId="0">
      <selection activeCell="S20" sqref="S20"/>
    </sheetView>
  </sheetViews>
  <sheetFormatPr baseColWidth="10" defaultRowHeight="12.5" x14ac:dyDescent="0.25"/>
  <cols>
    <col min="1" max="1" width="8.1796875" customWidth="1"/>
    <col min="2" max="2" width="26" bestFit="1" customWidth="1"/>
    <col min="3" max="3" width="8.453125" customWidth="1"/>
    <col min="4" max="4" width="5.1796875" bestFit="1" customWidth="1"/>
    <col min="5" max="5" width="5.54296875" bestFit="1" customWidth="1"/>
    <col min="6" max="6" width="4.54296875" bestFit="1" customWidth="1"/>
    <col min="7" max="7" width="5.54296875" bestFit="1" customWidth="1"/>
    <col min="8" max="8" width="4.54296875" bestFit="1" customWidth="1"/>
    <col min="9" max="9" width="6.81640625" bestFit="1" customWidth="1"/>
    <col min="10" max="10" width="4.54296875" bestFit="1" customWidth="1"/>
    <col min="11" max="11" width="5.54296875" bestFit="1" customWidth="1"/>
    <col min="12" max="12" width="6.81640625" bestFit="1" customWidth="1"/>
    <col min="13" max="13" width="5.54296875" bestFit="1" customWidth="1"/>
    <col min="14" max="14" width="4.54296875" bestFit="1" customWidth="1"/>
    <col min="15" max="15" width="5.54296875" bestFit="1" customWidth="1"/>
  </cols>
  <sheetData>
    <row r="1" spans="1:16" ht="25" x14ac:dyDescent="0.5">
      <c r="A1" s="296" t="s">
        <v>383</v>
      </c>
      <c r="B1" s="43"/>
      <c r="C1" s="41"/>
      <c r="D1" s="41"/>
      <c r="E1" s="41"/>
      <c r="F1" s="7"/>
      <c r="G1" s="7"/>
      <c r="H1" s="41"/>
      <c r="I1" s="44"/>
      <c r="J1" s="7"/>
      <c r="K1" s="5"/>
    </row>
    <row r="2" spans="1:16" ht="30" x14ac:dyDescent="0.6">
      <c r="A2" s="46" t="s">
        <v>6</v>
      </c>
      <c r="B2" s="6"/>
      <c r="C2" s="5"/>
      <c r="D2" s="6"/>
      <c r="E2" s="6"/>
      <c r="F2" s="6"/>
      <c r="G2" s="6"/>
      <c r="H2" s="79"/>
      <c r="I2" s="579"/>
      <c r="J2" s="5"/>
      <c r="K2" s="6"/>
      <c r="L2" s="6"/>
      <c r="M2" s="6"/>
      <c r="N2" s="6"/>
      <c r="O2" s="6"/>
      <c r="P2" s="6"/>
    </row>
    <row r="3" spans="1:16" ht="22" x14ac:dyDescent="0.65">
      <c r="A3" s="585" t="s">
        <v>420</v>
      </c>
      <c r="B3" s="6"/>
      <c r="C3" s="5"/>
      <c r="D3" s="6"/>
      <c r="E3" s="6"/>
      <c r="F3" s="6"/>
      <c r="G3" s="6"/>
      <c r="H3" s="79"/>
      <c r="I3" s="5"/>
      <c r="J3" s="5"/>
      <c r="K3" s="6"/>
      <c r="L3" s="6"/>
      <c r="M3" s="6"/>
      <c r="N3" s="6"/>
      <c r="O3" s="6"/>
      <c r="P3" s="6"/>
    </row>
    <row r="4" spans="1:16" ht="15.5" x14ac:dyDescent="0.35">
      <c r="A4" s="13" t="s">
        <v>54</v>
      </c>
      <c r="B4" s="6"/>
      <c r="C4" s="5"/>
      <c r="D4" s="6"/>
      <c r="E4" s="6"/>
      <c r="F4" s="6"/>
      <c r="G4" s="6"/>
      <c r="H4" s="79"/>
      <c r="I4" s="5"/>
      <c r="J4" s="5"/>
      <c r="K4" s="6"/>
      <c r="L4" s="6"/>
      <c r="M4" s="6"/>
      <c r="N4" s="6"/>
      <c r="O4" s="6"/>
      <c r="P4" s="6"/>
    </row>
    <row r="5" spans="1:16" ht="15.5" x14ac:dyDescent="0.35">
      <c r="A5" s="13" t="s">
        <v>384</v>
      </c>
      <c r="B5" s="6"/>
      <c r="C5" s="5"/>
      <c r="D5" s="6"/>
      <c r="E5" s="6"/>
      <c r="F5" s="6"/>
      <c r="G5" s="6"/>
      <c r="H5" s="79"/>
      <c r="I5" s="5"/>
      <c r="J5" s="5"/>
      <c r="K5" s="6"/>
      <c r="L5" s="6"/>
      <c r="M5" s="6"/>
      <c r="N5" s="6"/>
      <c r="O5" s="6"/>
      <c r="P5" s="6"/>
    </row>
    <row r="6" spans="1:16" ht="15.5" x14ac:dyDescent="0.35">
      <c r="A6" s="13" t="s">
        <v>385</v>
      </c>
      <c r="B6" s="43"/>
      <c r="C6" s="41"/>
      <c r="D6" s="632">
        <v>1</v>
      </c>
      <c r="E6" s="633" t="s">
        <v>387</v>
      </c>
      <c r="F6" s="632">
        <v>5</v>
      </c>
      <c r="G6" s="633" t="s">
        <v>391</v>
      </c>
      <c r="H6" s="632">
        <v>9</v>
      </c>
      <c r="I6" s="633" t="s">
        <v>395</v>
      </c>
      <c r="J6" s="632">
        <v>13</v>
      </c>
      <c r="K6" s="633" t="s">
        <v>399</v>
      </c>
      <c r="P6" s="6"/>
    </row>
    <row r="7" spans="1:16" ht="15.5" x14ac:dyDescent="0.35">
      <c r="A7" s="13"/>
      <c r="B7" s="43"/>
      <c r="C7" s="41"/>
      <c r="D7" s="632">
        <v>2</v>
      </c>
      <c r="E7" s="633" t="s">
        <v>388</v>
      </c>
      <c r="F7" s="632">
        <v>6</v>
      </c>
      <c r="G7" s="633" t="s">
        <v>392</v>
      </c>
      <c r="H7" s="632">
        <v>10</v>
      </c>
      <c r="I7" s="633" t="s">
        <v>396</v>
      </c>
      <c r="J7" s="632">
        <v>14</v>
      </c>
      <c r="K7" s="633" t="s">
        <v>400</v>
      </c>
      <c r="P7" s="6"/>
    </row>
    <row r="8" spans="1:16" ht="15.5" x14ac:dyDescent="0.35">
      <c r="D8" s="632">
        <v>3</v>
      </c>
      <c r="E8" s="633" t="s">
        <v>389</v>
      </c>
      <c r="F8" s="632">
        <v>7</v>
      </c>
      <c r="G8" s="633" t="s">
        <v>393</v>
      </c>
      <c r="H8" s="632">
        <v>11</v>
      </c>
      <c r="I8" s="633" t="s">
        <v>397</v>
      </c>
      <c r="J8" s="632">
        <v>15</v>
      </c>
      <c r="K8" s="633" t="s">
        <v>401</v>
      </c>
      <c r="P8" s="6"/>
    </row>
    <row r="9" spans="1:16" ht="15.5" x14ac:dyDescent="0.35">
      <c r="D9" s="632">
        <v>4</v>
      </c>
      <c r="E9" s="633" t="s">
        <v>390</v>
      </c>
      <c r="F9" s="632">
        <v>8</v>
      </c>
      <c r="G9" s="633" t="s">
        <v>394</v>
      </c>
      <c r="H9" s="632">
        <v>12</v>
      </c>
      <c r="I9" s="633" t="s">
        <v>398</v>
      </c>
      <c r="J9" s="632">
        <v>16</v>
      </c>
      <c r="K9" s="633" t="s">
        <v>402</v>
      </c>
      <c r="L9" s="632" t="s">
        <v>404</v>
      </c>
      <c r="M9" s="633" t="s">
        <v>403</v>
      </c>
      <c r="P9" s="6"/>
    </row>
    <row r="10" spans="1:16" ht="28.5" x14ac:dyDescent="0.65">
      <c r="A10" s="46" t="s">
        <v>321</v>
      </c>
      <c r="B10" s="6"/>
      <c r="C10" s="5"/>
      <c r="D10" s="6"/>
      <c r="E10" s="6"/>
      <c r="F10" s="6"/>
      <c r="G10" s="6"/>
      <c r="H10" s="79"/>
      <c r="I10" s="5"/>
      <c r="J10" s="5"/>
      <c r="K10" s="6"/>
      <c r="L10" s="6"/>
      <c r="M10" s="6"/>
      <c r="N10" s="6"/>
      <c r="O10" s="6"/>
      <c r="P10" s="6"/>
    </row>
    <row r="11" spans="1:16" ht="15.5" x14ac:dyDescent="0.35">
      <c r="A11" s="13" t="s">
        <v>386</v>
      </c>
      <c r="B11" s="6"/>
      <c r="C11" s="5"/>
      <c r="D11" s="6"/>
      <c r="E11" s="6"/>
      <c r="F11" s="6"/>
      <c r="G11" s="6"/>
      <c r="H11" s="79"/>
      <c r="I11" s="5"/>
      <c r="J11" s="5"/>
      <c r="K11" s="6"/>
      <c r="L11" s="6"/>
      <c r="M11" s="6"/>
      <c r="N11" s="6"/>
      <c r="O11" s="6"/>
      <c r="P11" s="6"/>
    </row>
    <row r="12" spans="1:16" ht="16" thickBot="1" x14ac:dyDescent="0.4">
      <c r="A12" s="13" t="s">
        <v>288</v>
      </c>
      <c r="B12" s="6"/>
      <c r="C12" s="5"/>
      <c r="D12" s="6"/>
      <c r="E12" s="6"/>
      <c r="F12" s="6"/>
      <c r="G12" s="6"/>
      <c r="H12" s="79"/>
      <c r="I12" s="5"/>
      <c r="J12" s="5"/>
      <c r="K12" s="6"/>
      <c r="L12" s="6"/>
      <c r="M12" s="6"/>
      <c r="N12" s="6"/>
      <c r="O12" s="6"/>
      <c r="P12" s="6"/>
    </row>
    <row r="13" spans="1:16" ht="18.5" thickBot="1" x14ac:dyDescent="0.3">
      <c r="A13" s="986" t="s">
        <v>20</v>
      </c>
      <c r="B13" s="988" t="s">
        <v>3</v>
      </c>
      <c r="C13" s="988" t="s">
        <v>369</v>
      </c>
      <c r="D13" s="1014">
        <v>42977</v>
      </c>
      <c r="E13" s="1015"/>
      <c r="F13" s="1014">
        <v>42998</v>
      </c>
      <c r="G13" s="1015"/>
      <c r="H13" s="1014">
        <v>43019</v>
      </c>
      <c r="I13" s="1015"/>
      <c r="J13" s="1014">
        <v>43033</v>
      </c>
      <c r="K13" s="1015"/>
      <c r="L13" s="1014">
        <v>43054</v>
      </c>
      <c r="M13" s="1015"/>
      <c r="N13" s="1014">
        <v>43075</v>
      </c>
      <c r="O13" s="1015"/>
      <c r="P13" s="983" t="s">
        <v>329</v>
      </c>
    </row>
    <row r="14" spans="1:16" ht="18.5" thickBot="1" x14ac:dyDescent="0.45">
      <c r="A14" s="987"/>
      <c r="B14" s="1025"/>
      <c r="C14" s="1025"/>
      <c r="D14" s="501" t="s">
        <v>0</v>
      </c>
      <c r="E14" s="502" t="s">
        <v>2</v>
      </c>
      <c r="F14" s="501" t="s">
        <v>0</v>
      </c>
      <c r="G14" s="502" t="s">
        <v>2</v>
      </c>
      <c r="H14" s="501" t="s">
        <v>0</v>
      </c>
      <c r="I14" s="502" t="s">
        <v>2</v>
      </c>
      <c r="J14" s="501" t="s">
        <v>0</v>
      </c>
      <c r="K14" s="502" t="s">
        <v>2</v>
      </c>
      <c r="L14" s="501" t="s">
        <v>0</v>
      </c>
      <c r="M14" s="502" t="s">
        <v>2</v>
      </c>
      <c r="N14" s="501" t="s">
        <v>0</v>
      </c>
      <c r="O14" s="502" t="s">
        <v>2</v>
      </c>
      <c r="P14" s="1021"/>
    </row>
    <row r="15" spans="1:16" ht="18" x14ac:dyDescent="0.4">
      <c r="A15" s="469">
        <v>1</v>
      </c>
      <c r="B15" s="507" t="s">
        <v>317</v>
      </c>
      <c r="C15" s="596" t="s">
        <v>371</v>
      </c>
      <c r="D15" s="488">
        <v>2</v>
      </c>
      <c r="E15" s="489">
        <v>28</v>
      </c>
      <c r="F15" s="488">
        <v>1</v>
      </c>
      <c r="G15" s="489">
        <v>32</v>
      </c>
      <c r="H15" s="488">
        <v>1</v>
      </c>
      <c r="I15" s="489">
        <v>32</v>
      </c>
      <c r="J15" s="488">
        <v>1</v>
      </c>
      <c r="K15" s="489">
        <v>32</v>
      </c>
      <c r="L15" s="488"/>
      <c r="M15" s="541"/>
      <c r="N15" s="488">
        <v>1</v>
      </c>
      <c r="O15" s="541">
        <v>32</v>
      </c>
      <c r="P15" s="490">
        <f t="shared" ref="P15:P37" si="0">SUM(E15,G15,I15,K15,M15,O15)</f>
        <v>156</v>
      </c>
    </row>
    <row r="16" spans="1:16" ht="18" x14ac:dyDescent="0.4">
      <c r="A16" s="474">
        <v>2</v>
      </c>
      <c r="B16" s="660" t="s">
        <v>335</v>
      </c>
      <c r="C16" s="597" t="s">
        <v>371</v>
      </c>
      <c r="D16" s="475">
        <v>3</v>
      </c>
      <c r="E16" s="476">
        <v>24</v>
      </c>
      <c r="F16" s="475">
        <v>2</v>
      </c>
      <c r="G16" s="476">
        <v>28</v>
      </c>
      <c r="H16" s="475">
        <v>3</v>
      </c>
      <c r="I16" s="476">
        <v>24</v>
      </c>
      <c r="J16" s="475">
        <v>3</v>
      </c>
      <c r="K16" s="471">
        <v>24</v>
      </c>
      <c r="L16" s="470">
        <v>2</v>
      </c>
      <c r="M16" s="537">
        <v>28</v>
      </c>
      <c r="N16" s="470">
        <v>2</v>
      </c>
      <c r="O16" s="537">
        <v>28</v>
      </c>
      <c r="P16" s="514">
        <f t="shared" si="0"/>
        <v>156</v>
      </c>
    </row>
    <row r="17" spans="1:17" ht="18" x14ac:dyDescent="0.4">
      <c r="A17" s="479">
        <v>3</v>
      </c>
      <c r="B17" s="504" t="s">
        <v>35</v>
      </c>
      <c r="C17" s="597" t="s">
        <v>371</v>
      </c>
      <c r="D17" s="475">
        <v>5</v>
      </c>
      <c r="E17" s="471">
        <v>18</v>
      </c>
      <c r="F17" s="475">
        <v>5</v>
      </c>
      <c r="G17" s="476">
        <v>18</v>
      </c>
      <c r="H17" s="475">
        <v>4</v>
      </c>
      <c r="I17" s="476">
        <v>20</v>
      </c>
      <c r="J17" s="475"/>
      <c r="K17" s="476"/>
      <c r="L17" s="475">
        <v>3</v>
      </c>
      <c r="M17" s="476">
        <v>24</v>
      </c>
      <c r="N17" s="475">
        <v>3</v>
      </c>
      <c r="O17" s="476">
        <v>24</v>
      </c>
      <c r="P17" s="514">
        <f t="shared" si="0"/>
        <v>104</v>
      </c>
    </row>
    <row r="18" spans="1:17" ht="18" x14ac:dyDescent="0.4">
      <c r="A18" s="479">
        <v>4</v>
      </c>
      <c r="B18" s="575" t="s">
        <v>207</v>
      </c>
      <c r="C18" s="597" t="s">
        <v>371</v>
      </c>
      <c r="D18" s="475">
        <v>7</v>
      </c>
      <c r="E18" s="476">
        <v>14</v>
      </c>
      <c r="F18" s="475">
        <v>4</v>
      </c>
      <c r="G18" s="476">
        <v>20</v>
      </c>
      <c r="H18" s="475">
        <v>2</v>
      </c>
      <c r="I18" s="476">
        <v>28</v>
      </c>
      <c r="J18" s="475">
        <v>4</v>
      </c>
      <c r="K18" s="476">
        <v>20</v>
      </c>
      <c r="L18" s="475"/>
      <c r="M18" s="486"/>
      <c r="N18" s="475">
        <v>8</v>
      </c>
      <c r="O18" s="486">
        <v>12</v>
      </c>
      <c r="P18" s="514">
        <f t="shared" si="0"/>
        <v>94</v>
      </c>
    </row>
    <row r="19" spans="1:17" ht="18" x14ac:dyDescent="0.4">
      <c r="A19" s="479">
        <v>5</v>
      </c>
      <c r="B19" s="503" t="s">
        <v>226</v>
      </c>
      <c r="C19" s="597" t="s">
        <v>372</v>
      </c>
      <c r="D19" s="475">
        <v>11</v>
      </c>
      <c r="E19" s="471">
        <v>7</v>
      </c>
      <c r="F19" s="475">
        <v>9</v>
      </c>
      <c r="G19" s="472">
        <v>9</v>
      </c>
      <c r="H19" s="475"/>
      <c r="I19" s="476"/>
      <c r="J19" s="475">
        <v>2</v>
      </c>
      <c r="K19" s="476">
        <v>28</v>
      </c>
      <c r="L19" s="475">
        <v>4</v>
      </c>
      <c r="M19" s="476">
        <v>20</v>
      </c>
      <c r="N19" s="475">
        <v>6</v>
      </c>
      <c r="O19" s="476">
        <v>16</v>
      </c>
      <c r="P19" s="514">
        <f t="shared" si="0"/>
        <v>80</v>
      </c>
      <c r="Q19" s="358"/>
    </row>
    <row r="20" spans="1:17" ht="18.5" thickBot="1" x14ac:dyDescent="0.45">
      <c r="A20" s="479">
        <v>6</v>
      </c>
      <c r="B20" s="576" t="s">
        <v>239</v>
      </c>
      <c r="C20" s="598" t="s">
        <v>371</v>
      </c>
      <c r="D20" s="491"/>
      <c r="E20" s="587"/>
      <c r="F20" s="491">
        <v>7</v>
      </c>
      <c r="G20" s="587">
        <v>14</v>
      </c>
      <c r="H20" s="491">
        <v>6</v>
      </c>
      <c r="I20" s="587">
        <v>16</v>
      </c>
      <c r="J20" s="491">
        <v>7</v>
      </c>
      <c r="K20" s="587">
        <v>14</v>
      </c>
      <c r="L20" s="491">
        <v>6</v>
      </c>
      <c r="M20" s="587">
        <v>16</v>
      </c>
      <c r="N20" s="491">
        <v>7</v>
      </c>
      <c r="O20" s="587">
        <v>14</v>
      </c>
      <c r="P20" s="493">
        <f t="shared" si="0"/>
        <v>74</v>
      </c>
      <c r="Q20" s="358"/>
    </row>
    <row r="21" spans="1:17" ht="18.5" thickTop="1" x14ac:dyDescent="0.4">
      <c r="A21" s="494">
        <v>7</v>
      </c>
      <c r="B21" s="509" t="s">
        <v>295</v>
      </c>
      <c r="C21" s="646" t="s">
        <v>372</v>
      </c>
      <c r="D21" s="495"/>
      <c r="E21" s="515"/>
      <c r="F21" s="495">
        <v>8</v>
      </c>
      <c r="G21" s="496">
        <v>12</v>
      </c>
      <c r="H21" s="495">
        <v>5</v>
      </c>
      <c r="I21" s="515">
        <v>18</v>
      </c>
      <c r="J21" s="495">
        <v>9</v>
      </c>
      <c r="K21" s="515">
        <v>9</v>
      </c>
      <c r="L21" s="495">
        <v>5</v>
      </c>
      <c r="M21" s="515">
        <v>18</v>
      </c>
      <c r="N21" s="495">
        <v>9</v>
      </c>
      <c r="O21" s="515">
        <v>9</v>
      </c>
      <c r="P21" s="494">
        <f t="shared" si="0"/>
        <v>66</v>
      </c>
      <c r="Q21" s="358"/>
    </row>
    <row r="22" spans="1:17" ht="18" x14ac:dyDescent="0.4">
      <c r="A22" s="473">
        <v>8</v>
      </c>
      <c r="B22" s="660" t="s">
        <v>405</v>
      </c>
      <c r="C22" s="599" t="s">
        <v>371</v>
      </c>
      <c r="D22" s="470">
        <v>10</v>
      </c>
      <c r="E22" s="471">
        <v>8</v>
      </c>
      <c r="F22" s="470">
        <v>13</v>
      </c>
      <c r="G22" s="471">
        <v>5</v>
      </c>
      <c r="H22" s="470">
        <v>7</v>
      </c>
      <c r="I22" s="471">
        <v>14</v>
      </c>
      <c r="J22" s="470">
        <v>10</v>
      </c>
      <c r="K22" s="471">
        <v>8</v>
      </c>
      <c r="L22" s="470">
        <v>8</v>
      </c>
      <c r="M22" s="471">
        <v>12</v>
      </c>
      <c r="N22" s="470">
        <v>11</v>
      </c>
      <c r="O22" s="471">
        <v>7</v>
      </c>
      <c r="P22" s="473">
        <f t="shared" si="0"/>
        <v>54</v>
      </c>
      <c r="Q22" s="358"/>
    </row>
    <row r="23" spans="1:17" ht="18" x14ac:dyDescent="0.4">
      <c r="A23" s="473">
        <v>9</v>
      </c>
      <c r="B23" s="660" t="s">
        <v>350</v>
      </c>
      <c r="C23" s="597" t="s">
        <v>372</v>
      </c>
      <c r="D23" s="475">
        <v>14</v>
      </c>
      <c r="E23" s="476">
        <v>4</v>
      </c>
      <c r="F23" s="475">
        <v>10</v>
      </c>
      <c r="G23" s="471">
        <v>8</v>
      </c>
      <c r="H23" s="475">
        <v>8</v>
      </c>
      <c r="I23" s="476">
        <v>12</v>
      </c>
      <c r="J23" s="475">
        <v>13</v>
      </c>
      <c r="K23" s="476">
        <v>5</v>
      </c>
      <c r="L23" s="475">
        <v>7</v>
      </c>
      <c r="M23" s="476">
        <v>14</v>
      </c>
      <c r="N23" s="475">
        <v>10</v>
      </c>
      <c r="O23" s="476">
        <v>8</v>
      </c>
      <c r="P23" s="514">
        <f t="shared" si="0"/>
        <v>51</v>
      </c>
      <c r="Q23" s="358"/>
    </row>
    <row r="24" spans="1:17" ht="18" x14ac:dyDescent="0.4">
      <c r="A24" s="473">
        <v>10</v>
      </c>
      <c r="B24" s="634" t="s">
        <v>265</v>
      </c>
      <c r="C24" s="597" t="s">
        <v>372</v>
      </c>
      <c r="D24" s="475"/>
      <c r="E24" s="471"/>
      <c r="F24" s="475"/>
      <c r="G24" s="471"/>
      <c r="H24" s="475"/>
      <c r="I24" s="476"/>
      <c r="J24" s="475"/>
      <c r="K24" s="476"/>
      <c r="L24" s="475">
        <v>1</v>
      </c>
      <c r="M24" s="476">
        <v>32</v>
      </c>
      <c r="N24" s="475">
        <v>5</v>
      </c>
      <c r="O24" s="476">
        <v>18</v>
      </c>
      <c r="P24" s="514">
        <f t="shared" si="0"/>
        <v>50</v>
      </c>
      <c r="Q24" s="358"/>
    </row>
    <row r="25" spans="1:17" ht="18" x14ac:dyDescent="0.4">
      <c r="A25" s="473">
        <v>11</v>
      </c>
      <c r="B25" s="505" t="s">
        <v>302</v>
      </c>
      <c r="C25" s="597" t="s">
        <v>373</v>
      </c>
      <c r="D25" s="475"/>
      <c r="E25" s="471"/>
      <c r="F25" s="475">
        <v>3</v>
      </c>
      <c r="G25" s="476">
        <v>24</v>
      </c>
      <c r="H25" s="475"/>
      <c r="I25" s="476"/>
      <c r="J25" s="475">
        <v>6</v>
      </c>
      <c r="K25" s="476">
        <v>16</v>
      </c>
      <c r="L25" s="475"/>
      <c r="M25" s="478"/>
      <c r="N25" s="475"/>
      <c r="O25" s="478"/>
      <c r="P25" s="514">
        <f t="shared" si="0"/>
        <v>40</v>
      </c>
      <c r="Q25" s="358"/>
    </row>
    <row r="26" spans="1:17" ht="18" x14ac:dyDescent="0.4">
      <c r="A26" s="473">
        <v>12</v>
      </c>
      <c r="B26" s="505" t="s">
        <v>202</v>
      </c>
      <c r="C26" s="597" t="s">
        <v>370</v>
      </c>
      <c r="D26" s="475">
        <v>1</v>
      </c>
      <c r="E26" s="471">
        <v>32</v>
      </c>
      <c r="F26" s="475"/>
      <c r="G26" s="639"/>
      <c r="H26" s="475"/>
      <c r="I26" s="476"/>
      <c r="J26" s="475"/>
      <c r="K26" s="476"/>
      <c r="L26" s="475"/>
      <c r="M26" s="476"/>
      <c r="N26" s="475"/>
      <c r="O26" s="476"/>
      <c r="P26" s="514">
        <f t="shared" si="0"/>
        <v>32</v>
      </c>
      <c r="Q26" s="358"/>
    </row>
    <row r="27" spans="1:17" ht="18" x14ac:dyDescent="0.4">
      <c r="A27" s="473">
        <v>13</v>
      </c>
      <c r="B27" s="634" t="s">
        <v>234</v>
      </c>
      <c r="C27" s="597" t="s">
        <v>372</v>
      </c>
      <c r="D27" s="475">
        <v>13</v>
      </c>
      <c r="E27" s="476">
        <v>5</v>
      </c>
      <c r="F27" s="470">
        <v>6</v>
      </c>
      <c r="G27" s="471">
        <v>16</v>
      </c>
      <c r="H27" s="470"/>
      <c r="I27" s="471"/>
      <c r="J27" s="470"/>
      <c r="K27" s="476"/>
      <c r="L27" s="470"/>
      <c r="M27" s="471"/>
      <c r="N27" s="470"/>
      <c r="O27" s="471"/>
      <c r="P27" s="514">
        <f t="shared" si="0"/>
        <v>21</v>
      </c>
      <c r="Q27" s="358"/>
    </row>
    <row r="28" spans="1:17" ht="18" x14ac:dyDescent="0.4">
      <c r="A28" s="473">
        <v>13</v>
      </c>
      <c r="B28" s="505" t="s">
        <v>367</v>
      </c>
      <c r="C28" s="597" t="s">
        <v>372</v>
      </c>
      <c r="D28" s="475"/>
      <c r="E28" s="476"/>
      <c r="F28" s="475">
        <v>18</v>
      </c>
      <c r="G28" s="476">
        <v>1</v>
      </c>
      <c r="H28" s="475">
        <v>10</v>
      </c>
      <c r="I28" s="476">
        <v>8</v>
      </c>
      <c r="J28" s="475">
        <v>14</v>
      </c>
      <c r="K28" s="476">
        <v>4</v>
      </c>
      <c r="L28" s="475">
        <v>10</v>
      </c>
      <c r="M28" s="476">
        <v>8</v>
      </c>
      <c r="N28" s="475"/>
      <c r="O28" s="476"/>
      <c r="P28" s="514">
        <f t="shared" si="0"/>
        <v>21</v>
      </c>
      <c r="Q28" s="358"/>
    </row>
    <row r="29" spans="1:17" ht="18" x14ac:dyDescent="0.4">
      <c r="A29" s="473">
        <v>15</v>
      </c>
      <c r="B29" s="505" t="s">
        <v>27</v>
      </c>
      <c r="C29" s="597" t="s">
        <v>370</v>
      </c>
      <c r="D29" s="547">
        <v>4</v>
      </c>
      <c r="E29" s="486">
        <v>20</v>
      </c>
      <c r="F29" s="475"/>
      <c r="G29" s="471"/>
      <c r="H29" s="547"/>
      <c r="I29" s="486"/>
      <c r="J29" s="547"/>
      <c r="K29" s="486"/>
      <c r="L29" s="547"/>
      <c r="M29" s="486"/>
      <c r="N29" s="547"/>
      <c r="O29" s="486"/>
      <c r="P29" s="514">
        <f t="shared" si="0"/>
        <v>20</v>
      </c>
      <c r="Q29" s="358"/>
    </row>
    <row r="30" spans="1:17" ht="18" x14ac:dyDescent="0.4">
      <c r="A30" s="473">
        <v>16</v>
      </c>
      <c r="B30" s="503" t="s">
        <v>43</v>
      </c>
      <c r="C30" s="597" t="s">
        <v>371</v>
      </c>
      <c r="D30" s="547"/>
      <c r="E30" s="486"/>
      <c r="F30" s="470"/>
      <c r="G30" s="477"/>
      <c r="H30" s="547"/>
      <c r="I30" s="486"/>
      <c r="J30" s="547">
        <v>5</v>
      </c>
      <c r="K30" s="486">
        <v>18</v>
      </c>
      <c r="L30" s="547"/>
      <c r="M30" s="486"/>
      <c r="N30" s="547"/>
      <c r="O30" s="486"/>
      <c r="P30" s="514">
        <f t="shared" si="0"/>
        <v>18</v>
      </c>
      <c r="Q30" s="358"/>
    </row>
    <row r="31" spans="1:17" ht="18" x14ac:dyDescent="0.4">
      <c r="A31" s="473">
        <v>17</v>
      </c>
      <c r="B31" s="503" t="s">
        <v>34</v>
      </c>
      <c r="C31" s="597" t="s">
        <v>370</v>
      </c>
      <c r="D31" s="547">
        <v>6</v>
      </c>
      <c r="E31" s="486">
        <v>16</v>
      </c>
      <c r="F31" s="547"/>
      <c r="G31" s="486"/>
      <c r="H31" s="547"/>
      <c r="I31" s="486"/>
      <c r="J31" s="547"/>
      <c r="K31" s="486"/>
      <c r="L31" s="547"/>
      <c r="M31" s="486"/>
      <c r="N31" s="547"/>
      <c r="O31" s="486"/>
      <c r="P31" s="514">
        <f t="shared" si="0"/>
        <v>16</v>
      </c>
      <c r="Q31" s="358"/>
    </row>
    <row r="32" spans="1:17" ht="18" x14ac:dyDescent="0.4">
      <c r="A32" s="473">
        <v>17</v>
      </c>
      <c r="B32" s="503" t="s">
        <v>140</v>
      </c>
      <c r="C32" s="597" t="s">
        <v>371</v>
      </c>
      <c r="D32" s="547">
        <v>9</v>
      </c>
      <c r="E32" s="519">
        <v>9</v>
      </c>
      <c r="F32" s="547">
        <v>11</v>
      </c>
      <c r="G32" s="486">
        <v>7</v>
      </c>
      <c r="H32" s="547"/>
      <c r="I32" s="519"/>
      <c r="J32" s="547"/>
      <c r="K32" s="486"/>
      <c r="L32" s="547"/>
      <c r="M32" s="486"/>
      <c r="N32" s="547"/>
      <c r="O32" s="486"/>
      <c r="P32" s="514">
        <f t="shared" si="0"/>
        <v>16</v>
      </c>
      <c r="Q32" s="358"/>
    </row>
    <row r="33" spans="1:17" ht="18" x14ac:dyDescent="0.4">
      <c r="A33" s="473">
        <v>19</v>
      </c>
      <c r="B33" s="506" t="s">
        <v>320</v>
      </c>
      <c r="C33" s="597" t="s">
        <v>372</v>
      </c>
      <c r="D33" s="547">
        <v>12</v>
      </c>
      <c r="E33" s="486">
        <v>6</v>
      </c>
      <c r="F33" s="547">
        <v>17</v>
      </c>
      <c r="G33" s="486">
        <v>1</v>
      </c>
      <c r="H33" s="547">
        <v>11</v>
      </c>
      <c r="I33" s="486"/>
      <c r="J33" s="547">
        <v>11</v>
      </c>
      <c r="K33" s="486">
        <v>7</v>
      </c>
      <c r="L33" s="547"/>
      <c r="M33" s="486"/>
      <c r="N33" s="547"/>
      <c r="O33" s="486"/>
      <c r="P33" s="514">
        <f t="shared" si="0"/>
        <v>14</v>
      </c>
      <c r="Q33" s="358"/>
    </row>
    <row r="34" spans="1:17" ht="18" x14ac:dyDescent="0.4">
      <c r="A34" s="473">
        <v>20</v>
      </c>
      <c r="B34" s="503" t="s">
        <v>415</v>
      </c>
      <c r="C34" s="597" t="s">
        <v>372</v>
      </c>
      <c r="D34" s="547"/>
      <c r="E34" s="486"/>
      <c r="F34" s="547">
        <v>20</v>
      </c>
      <c r="G34" s="486">
        <v>1</v>
      </c>
      <c r="H34" s="547">
        <v>11</v>
      </c>
      <c r="I34" s="486">
        <v>7</v>
      </c>
      <c r="J34" s="547"/>
      <c r="K34" s="486"/>
      <c r="L34" s="547"/>
      <c r="M34" s="486"/>
      <c r="N34" s="547"/>
      <c r="O34" s="486"/>
      <c r="P34" s="514">
        <f t="shared" si="0"/>
        <v>8</v>
      </c>
      <c r="Q34" s="358"/>
    </row>
    <row r="35" spans="1:17" ht="18" x14ac:dyDescent="0.4">
      <c r="A35" s="473">
        <v>21</v>
      </c>
      <c r="B35" s="503" t="s">
        <v>334</v>
      </c>
      <c r="C35" s="597" t="s">
        <v>372</v>
      </c>
      <c r="D35" s="475"/>
      <c r="E35" s="476"/>
      <c r="F35" s="475">
        <v>14</v>
      </c>
      <c r="G35" s="476">
        <v>4</v>
      </c>
      <c r="H35" s="475"/>
      <c r="I35" s="476"/>
      <c r="J35" s="475">
        <v>16</v>
      </c>
      <c r="K35" s="476"/>
      <c r="L35" s="475"/>
      <c r="M35" s="476"/>
      <c r="N35" s="475"/>
      <c r="O35" s="476"/>
      <c r="P35" s="514">
        <f t="shared" si="0"/>
        <v>4</v>
      </c>
      <c r="Q35" s="358"/>
    </row>
    <row r="36" spans="1:17" ht="18" x14ac:dyDescent="0.4">
      <c r="A36" s="473">
        <v>22</v>
      </c>
      <c r="B36" s="548" t="s">
        <v>340</v>
      </c>
      <c r="C36" s="597" t="s">
        <v>370</v>
      </c>
      <c r="D36" s="475">
        <v>15</v>
      </c>
      <c r="E36" s="476">
        <v>3</v>
      </c>
      <c r="F36" s="475"/>
      <c r="G36" s="476"/>
      <c r="H36" s="475">
        <v>16</v>
      </c>
      <c r="I36" s="476"/>
      <c r="J36" s="475"/>
      <c r="K36" s="476"/>
      <c r="L36" s="475"/>
      <c r="M36" s="476"/>
      <c r="N36" s="475"/>
      <c r="O36" s="476"/>
      <c r="P36" s="514">
        <f t="shared" si="0"/>
        <v>3</v>
      </c>
      <c r="Q36" s="358"/>
    </row>
    <row r="37" spans="1:17" ht="18.5" thickBot="1" x14ac:dyDescent="0.45">
      <c r="A37" s="473">
        <v>23</v>
      </c>
      <c r="B37" s="506" t="s">
        <v>353</v>
      </c>
      <c r="C37" s="641" t="s">
        <v>372</v>
      </c>
      <c r="D37" s="642"/>
      <c r="E37" s="643"/>
      <c r="F37" s="642">
        <v>21</v>
      </c>
      <c r="G37" s="643">
        <v>1</v>
      </c>
      <c r="H37" s="642"/>
      <c r="I37" s="643"/>
      <c r="J37" s="642">
        <v>17</v>
      </c>
      <c r="K37" s="643">
        <v>1</v>
      </c>
      <c r="L37" s="642"/>
      <c r="M37" s="643"/>
      <c r="N37" s="642"/>
      <c r="O37" s="643"/>
      <c r="P37" s="644">
        <f t="shared" si="0"/>
        <v>2</v>
      </c>
      <c r="Q37" s="358"/>
    </row>
    <row r="38" spans="1:17" ht="18.5" thickBot="1" x14ac:dyDescent="0.45">
      <c r="A38" s="1022" t="s">
        <v>412</v>
      </c>
      <c r="B38" s="1023"/>
      <c r="C38" s="1023"/>
      <c r="D38" s="1023"/>
      <c r="E38" s="1023"/>
      <c r="F38" s="1023"/>
      <c r="G38" s="1023"/>
      <c r="H38" s="1023"/>
      <c r="I38" s="1023"/>
      <c r="J38" s="1023"/>
      <c r="K38" s="1023"/>
      <c r="L38" s="1023"/>
      <c r="M38" s="1023"/>
      <c r="N38" s="1023"/>
      <c r="O38" s="1023"/>
      <c r="P38" s="1024"/>
    </row>
    <row r="39" spans="1:17" ht="18.5" thickBot="1" x14ac:dyDescent="0.45">
      <c r="A39" s="469">
        <v>1</v>
      </c>
      <c r="B39" s="635" t="s">
        <v>380</v>
      </c>
      <c r="C39" s="596" t="s">
        <v>374</v>
      </c>
      <c r="D39" s="488">
        <v>8</v>
      </c>
      <c r="E39" s="489">
        <v>12</v>
      </c>
      <c r="F39" s="488"/>
      <c r="G39" s="489"/>
      <c r="H39" s="488"/>
      <c r="I39" s="489"/>
      <c r="J39" s="488">
        <v>8</v>
      </c>
      <c r="K39" s="489">
        <v>12</v>
      </c>
      <c r="L39" s="488"/>
      <c r="M39" s="489"/>
      <c r="N39" s="488">
        <v>4</v>
      </c>
      <c r="O39" s="489">
        <v>20</v>
      </c>
      <c r="P39" s="490">
        <f t="shared" ref="P39:P44" si="1">SUM(E39,G39,I39,K39,M39,O39)</f>
        <v>44</v>
      </c>
    </row>
    <row r="40" spans="1:17" ht="18" x14ac:dyDescent="0.4">
      <c r="A40" s="645">
        <v>2</v>
      </c>
      <c r="B40" s="505" t="s">
        <v>349</v>
      </c>
      <c r="C40" s="597" t="s">
        <v>374</v>
      </c>
      <c r="D40" s="475"/>
      <c r="E40" s="476"/>
      <c r="F40" s="475">
        <v>15</v>
      </c>
      <c r="G40" s="476">
        <v>3</v>
      </c>
      <c r="H40" s="475">
        <v>9</v>
      </c>
      <c r="I40" s="476">
        <v>9</v>
      </c>
      <c r="J40" s="475"/>
      <c r="K40" s="476"/>
      <c r="L40" s="475">
        <v>9</v>
      </c>
      <c r="M40" s="476">
        <v>9</v>
      </c>
      <c r="N40" s="475"/>
      <c r="O40" s="476"/>
      <c r="P40" s="514">
        <f t="shared" si="1"/>
        <v>21</v>
      </c>
    </row>
    <row r="41" spans="1:17" ht="18.5" thickBot="1" x14ac:dyDescent="0.45">
      <c r="A41" s="586">
        <v>3</v>
      </c>
      <c r="B41" s="576" t="s">
        <v>419</v>
      </c>
      <c r="C41" s="598" t="s">
        <v>374</v>
      </c>
      <c r="D41" s="491"/>
      <c r="E41" s="492"/>
      <c r="F41" s="491">
        <v>16</v>
      </c>
      <c r="G41" s="492">
        <v>2</v>
      </c>
      <c r="H41" s="491"/>
      <c r="I41" s="492"/>
      <c r="J41" s="491">
        <v>12</v>
      </c>
      <c r="K41" s="492">
        <v>6</v>
      </c>
      <c r="L41" s="491"/>
      <c r="M41" s="492"/>
      <c r="N41" s="491">
        <v>12</v>
      </c>
      <c r="O41" s="492">
        <v>6</v>
      </c>
      <c r="P41" s="493">
        <f t="shared" si="1"/>
        <v>14</v>
      </c>
    </row>
    <row r="42" spans="1:17" ht="18.5" thickTop="1" x14ac:dyDescent="0.4">
      <c r="A42" s="514">
        <v>4</v>
      </c>
      <c r="B42" s="503" t="s">
        <v>348</v>
      </c>
      <c r="C42" s="597" t="s">
        <v>374</v>
      </c>
      <c r="D42" s="470"/>
      <c r="E42" s="471"/>
      <c r="F42" s="470">
        <v>12</v>
      </c>
      <c r="G42" s="471">
        <v>6</v>
      </c>
      <c r="H42" s="470"/>
      <c r="I42" s="471"/>
      <c r="J42" s="470"/>
      <c r="K42" s="471"/>
      <c r="L42" s="470"/>
      <c r="M42" s="471"/>
      <c r="N42" s="470"/>
      <c r="O42" s="471"/>
      <c r="P42" s="514">
        <f t="shared" si="1"/>
        <v>6</v>
      </c>
    </row>
    <row r="43" spans="1:17" ht="18" x14ac:dyDescent="0.4">
      <c r="A43" s="473">
        <v>5</v>
      </c>
      <c r="B43" s="505" t="s">
        <v>366</v>
      </c>
      <c r="C43" s="597" t="s">
        <v>375</v>
      </c>
      <c r="D43" s="470"/>
      <c r="E43" s="471"/>
      <c r="F43" s="470"/>
      <c r="G43" s="471"/>
      <c r="H43" s="470"/>
      <c r="I43" s="471"/>
      <c r="J43" s="470">
        <v>15</v>
      </c>
      <c r="K43" s="471">
        <v>3</v>
      </c>
      <c r="L43" s="470"/>
      <c r="M43" s="471"/>
      <c r="N43" s="470"/>
      <c r="O43" s="471"/>
      <c r="P43" s="514">
        <f t="shared" si="1"/>
        <v>3</v>
      </c>
    </row>
    <row r="44" spans="1:17" s="638" customFormat="1" ht="18.5" thickBot="1" x14ac:dyDescent="0.45">
      <c r="A44" s="487">
        <v>6</v>
      </c>
      <c r="B44" s="511" t="s">
        <v>359</v>
      </c>
      <c r="C44" s="661" t="s">
        <v>374</v>
      </c>
      <c r="D44" s="512"/>
      <c r="E44" s="513"/>
      <c r="F44" s="512">
        <v>19</v>
      </c>
      <c r="G44" s="513">
        <v>1</v>
      </c>
      <c r="H44" s="512"/>
      <c r="I44" s="513"/>
      <c r="J44" s="512"/>
      <c r="K44" s="513"/>
      <c r="L44" s="512"/>
      <c r="M44" s="513"/>
      <c r="N44" s="512"/>
      <c r="O44" s="513"/>
      <c r="P44" s="517">
        <f t="shared" si="1"/>
        <v>1</v>
      </c>
    </row>
  </sheetData>
  <mergeCells count="11">
    <mergeCell ref="H13:I13"/>
    <mergeCell ref="A38:P38"/>
    <mergeCell ref="J13:K13"/>
    <mergeCell ref="L13:M13"/>
    <mergeCell ref="N13:O13"/>
    <mergeCell ref="P13:P14"/>
    <mergeCell ref="A13:A14"/>
    <mergeCell ref="B13:B14"/>
    <mergeCell ref="C13:C14"/>
    <mergeCell ref="D13:E13"/>
    <mergeCell ref="F13:G13"/>
  </mergeCells>
  <pageMargins left="0.25" right="0.25" top="0.75" bottom="0.75" header="0.3" footer="0.3"/>
  <pageSetup paperSize="9" scale="85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rgb="FF00B050"/>
  </sheetPr>
  <dimension ref="A1:L47"/>
  <sheetViews>
    <sheetView zoomScaleNormal="100" workbookViewId="0">
      <selection sqref="A1:L47"/>
    </sheetView>
  </sheetViews>
  <sheetFormatPr baseColWidth="10" defaultRowHeight="12.5" x14ac:dyDescent="0.25"/>
  <cols>
    <col min="1" max="1" width="4.81640625" customWidth="1"/>
    <col min="2" max="2" width="17.26953125" bestFit="1" customWidth="1"/>
    <col min="3" max="3" width="2.54296875" style="1" bestFit="1" customWidth="1"/>
    <col min="4" max="4" width="5.7265625" bestFit="1" customWidth="1"/>
    <col min="5" max="5" width="5.7265625" customWidth="1"/>
    <col min="6" max="6" width="7.1796875" bestFit="1" customWidth="1"/>
    <col min="7" max="7" width="5.7265625" customWidth="1"/>
    <col min="8" max="8" width="7.1796875" bestFit="1" customWidth="1"/>
    <col min="9" max="9" width="5.7265625" customWidth="1"/>
    <col min="10" max="10" width="7.1796875" customWidth="1"/>
    <col min="11" max="11" width="7.1796875" bestFit="1" customWidth="1"/>
    <col min="12" max="12" width="7.54296875" bestFit="1" customWidth="1"/>
    <col min="13" max="13" width="5.7265625" bestFit="1" customWidth="1"/>
    <col min="14" max="14" width="7.1796875" bestFit="1" customWidth="1"/>
  </cols>
  <sheetData>
    <row r="1" spans="1:12" ht="22.5" x14ac:dyDescent="0.45">
      <c r="A1" s="357" t="s">
        <v>231</v>
      </c>
      <c r="B1" s="43"/>
      <c r="C1" s="41"/>
      <c r="D1" s="41"/>
      <c r="E1" s="41"/>
      <c r="F1" s="7"/>
      <c r="G1" s="7"/>
      <c r="H1" s="41"/>
      <c r="I1" s="44"/>
      <c r="J1" s="7"/>
      <c r="K1" s="5"/>
      <c r="L1" s="5"/>
    </row>
    <row r="2" spans="1:12" ht="22.5" x14ac:dyDescent="0.45">
      <c r="A2" s="357" t="s">
        <v>408</v>
      </c>
      <c r="B2" s="43"/>
      <c r="C2" s="41"/>
      <c r="D2" s="41"/>
      <c r="E2" s="41"/>
      <c r="F2" s="7"/>
      <c r="G2" s="7"/>
      <c r="H2" s="41"/>
      <c r="I2" s="44"/>
      <c r="J2" s="7"/>
      <c r="K2" s="5"/>
      <c r="L2" s="5"/>
    </row>
    <row r="3" spans="1:12" ht="26" x14ac:dyDescent="0.6">
      <c r="A3" s="13" t="s">
        <v>315</v>
      </c>
      <c r="B3" s="14"/>
      <c r="C3" s="5"/>
      <c r="D3" s="5"/>
      <c r="E3" s="5"/>
      <c r="F3" s="7"/>
      <c r="G3" s="7"/>
      <c r="H3" s="5"/>
      <c r="I3" s="7"/>
      <c r="J3" s="7"/>
      <c r="K3" s="5"/>
      <c r="L3" s="5"/>
    </row>
    <row r="4" spans="1:12" ht="21" x14ac:dyDescent="0.5">
      <c r="A4" s="584" t="s">
        <v>417</v>
      </c>
      <c r="B4" s="14"/>
      <c r="C4" s="5"/>
      <c r="D4" s="5"/>
      <c r="E4" s="5"/>
      <c r="F4" s="7"/>
      <c r="G4" s="7"/>
      <c r="H4" s="5"/>
      <c r="I4" s="7"/>
      <c r="J4" s="7"/>
      <c r="K4" s="5"/>
      <c r="L4" s="5"/>
    </row>
    <row r="5" spans="1:12" ht="15.5" x14ac:dyDescent="0.35">
      <c r="A5" s="13" t="s">
        <v>333</v>
      </c>
      <c r="B5" s="6"/>
      <c r="C5" s="5"/>
      <c r="D5" s="5"/>
      <c r="E5" s="5"/>
      <c r="F5" s="7"/>
      <c r="G5" s="7"/>
      <c r="H5" s="5"/>
      <c r="I5" s="7"/>
      <c r="J5" s="7"/>
      <c r="K5" s="5"/>
      <c r="L5" s="5"/>
    </row>
    <row r="6" spans="1:12" ht="15.5" x14ac:dyDescent="0.35">
      <c r="A6" s="13" t="s">
        <v>9</v>
      </c>
      <c r="B6" s="6"/>
      <c r="C6" s="5"/>
      <c r="D6" s="5"/>
      <c r="E6" s="5"/>
      <c r="F6" s="7"/>
      <c r="G6" s="7"/>
      <c r="H6" s="5"/>
      <c r="I6" s="7"/>
      <c r="J6" s="7"/>
      <c r="K6" s="5"/>
      <c r="L6" s="5"/>
    </row>
    <row r="7" spans="1:12" ht="15.5" x14ac:dyDescent="0.35">
      <c r="A7" s="13" t="s">
        <v>385</v>
      </c>
      <c r="B7" s="6"/>
      <c r="C7" s="5"/>
      <c r="D7" s="5"/>
      <c r="E7" s="632" t="s">
        <v>406</v>
      </c>
      <c r="F7" s="633" t="s">
        <v>407</v>
      </c>
      <c r="G7" s="632" t="s">
        <v>406</v>
      </c>
      <c r="H7" s="633" t="s">
        <v>407</v>
      </c>
      <c r="I7" s="632" t="s">
        <v>406</v>
      </c>
      <c r="J7" s="633" t="s">
        <v>407</v>
      </c>
      <c r="K7" s="632" t="s">
        <v>406</v>
      </c>
      <c r="L7" s="633" t="s">
        <v>407</v>
      </c>
    </row>
    <row r="8" spans="1:12" ht="15.5" x14ac:dyDescent="0.35">
      <c r="E8" s="632">
        <v>1</v>
      </c>
      <c r="F8" s="633">
        <v>32</v>
      </c>
      <c r="G8" s="632">
        <v>7</v>
      </c>
      <c r="H8" s="637">
        <v>17</v>
      </c>
      <c r="I8" s="632">
        <v>13</v>
      </c>
      <c r="J8" s="633">
        <v>11</v>
      </c>
      <c r="K8" s="632">
        <v>19</v>
      </c>
      <c r="L8" s="633">
        <v>5</v>
      </c>
    </row>
    <row r="9" spans="1:12" ht="15.5" x14ac:dyDescent="0.35">
      <c r="E9" s="632">
        <v>2</v>
      </c>
      <c r="F9" s="633">
        <v>28</v>
      </c>
      <c r="G9" s="632">
        <v>8</v>
      </c>
      <c r="H9" s="633">
        <v>16</v>
      </c>
      <c r="I9" s="632">
        <v>14</v>
      </c>
      <c r="J9" s="633">
        <v>10</v>
      </c>
      <c r="K9" s="632">
        <v>20</v>
      </c>
      <c r="L9" s="633">
        <v>4</v>
      </c>
    </row>
    <row r="10" spans="1:12" ht="15.5" x14ac:dyDescent="0.35">
      <c r="E10" s="632">
        <v>3</v>
      </c>
      <c r="F10" s="633">
        <v>24</v>
      </c>
      <c r="G10" s="632">
        <v>9</v>
      </c>
      <c r="H10" s="633">
        <v>15</v>
      </c>
      <c r="I10" s="632">
        <v>15</v>
      </c>
      <c r="J10" s="633">
        <v>9</v>
      </c>
      <c r="K10" s="632">
        <v>21</v>
      </c>
      <c r="L10" s="633">
        <v>3</v>
      </c>
    </row>
    <row r="11" spans="1:12" ht="15.5" x14ac:dyDescent="0.35">
      <c r="E11" s="632">
        <v>4</v>
      </c>
      <c r="F11" s="633">
        <v>20</v>
      </c>
      <c r="G11" s="632">
        <v>10</v>
      </c>
      <c r="H11" s="633">
        <v>14</v>
      </c>
      <c r="I11" s="632">
        <v>16</v>
      </c>
      <c r="J11" s="633">
        <v>8</v>
      </c>
      <c r="K11" s="632">
        <v>22</v>
      </c>
      <c r="L11" s="633">
        <v>2</v>
      </c>
    </row>
    <row r="12" spans="1:12" ht="15.5" x14ac:dyDescent="0.35">
      <c r="E12" s="632">
        <v>5</v>
      </c>
      <c r="F12" s="633">
        <v>19</v>
      </c>
      <c r="G12" s="632">
        <v>11</v>
      </c>
      <c r="H12" s="633">
        <v>13</v>
      </c>
      <c r="I12" s="632">
        <v>17</v>
      </c>
      <c r="J12" s="633">
        <v>7</v>
      </c>
      <c r="K12" s="632" t="s">
        <v>409</v>
      </c>
      <c r="L12" s="633">
        <v>1</v>
      </c>
    </row>
    <row r="13" spans="1:12" ht="15.5" x14ac:dyDescent="0.35">
      <c r="E13" s="632">
        <v>6</v>
      </c>
      <c r="F13" s="633">
        <v>18</v>
      </c>
      <c r="G13" s="632">
        <v>12</v>
      </c>
      <c r="H13" s="633">
        <v>12</v>
      </c>
      <c r="I13" s="632">
        <v>18</v>
      </c>
      <c r="J13" s="633">
        <v>6</v>
      </c>
      <c r="K13" s="632"/>
      <c r="L13" s="633"/>
    </row>
    <row r="14" spans="1:12" ht="15.5" x14ac:dyDescent="0.35">
      <c r="A14" s="13" t="s">
        <v>208</v>
      </c>
      <c r="B14" s="6"/>
      <c r="C14" s="5"/>
      <c r="D14" s="5"/>
      <c r="E14" s="5"/>
      <c r="F14" s="7"/>
      <c r="G14" s="7"/>
      <c r="H14" s="5"/>
      <c r="I14" s="7"/>
      <c r="J14" s="7"/>
      <c r="K14" s="5"/>
    </row>
    <row r="15" spans="1:12" ht="15.5" x14ac:dyDescent="0.35">
      <c r="A15" s="600" t="s">
        <v>377</v>
      </c>
      <c r="B15" s="79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6" thickBot="1" x14ac:dyDescent="0.4">
      <c r="A16" s="636" t="s">
        <v>210</v>
      </c>
      <c r="B16" s="291"/>
      <c r="C16" s="292"/>
      <c r="D16" s="292"/>
      <c r="E16" s="292"/>
      <c r="F16" s="292"/>
      <c r="G16" s="292"/>
      <c r="H16" s="292"/>
      <c r="I16" s="292"/>
      <c r="J16" s="7"/>
      <c r="K16" s="292"/>
      <c r="L16" s="292"/>
    </row>
    <row r="17" spans="1:12" ht="14.5" thickBot="1" x14ac:dyDescent="0.35">
      <c r="A17" s="351"/>
      <c r="B17" s="352"/>
      <c r="C17" s="648"/>
      <c r="D17" s="1019">
        <v>42992</v>
      </c>
      <c r="E17" s="1020"/>
      <c r="F17" s="1019">
        <v>43027</v>
      </c>
      <c r="G17" s="1020"/>
      <c r="H17" s="1019">
        <v>43048</v>
      </c>
      <c r="I17" s="1020"/>
      <c r="J17" s="1019">
        <v>43069</v>
      </c>
      <c r="K17" s="1020"/>
      <c r="L17" s="353" t="s">
        <v>60</v>
      </c>
    </row>
    <row r="18" spans="1:12" ht="15" thickBot="1" x14ac:dyDescent="0.3">
      <c r="A18" s="602" t="s">
        <v>5</v>
      </c>
      <c r="B18" s="603" t="s">
        <v>3</v>
      </c>
      <c r="C18" s="649"/>
      <c r="D18" s="604" t="s">
        <v>346</v>
      </c>
      <c r="E18" s="605" t="s">
        <v>1</v>
      </c>
      <c r="F18" s="604" t="s">
        <v>346</v>
      </c>
      <c r="G18" s="605" t="s">
        <v>1</v>
      </c>
      <c r="H18" s="604" t="s">
        <v>346</v>
      </c>
      <c r="I18" s="605" t="s">
        <v>1</v>
      </c>
      <c r="J18" s="604" t="s">
        <v>346</v>
      </c>
      <c r="K18" s="605" t="s">
        <v>1</v>
      </c>
      <c r="L18" s="606" t="s">
        <v>4</v>
      </c>
    </row>
    <row r="19" spans="1:12" ht="14.5" x14ac:dyDescent="0.35">
      <c r="A19" s="534">
        <v>1</v>
      </c>
      <c r="B19" s="607" t="s">
        <v>22</v>
      </c>
      <c r="C19" s="650" t="s">
        <v>370</v>
      </c>
      <c r="D19" s="608">
        <v>1</v>
      </c>
      <c r="E19" s="609">
        <v>32</v>
      </c>
      <c r="F19" s="608">
        <v>2</v>
      </c>
      <c r="G19" s="609">
        <v>28</v>
      </c>
      <c r="H19" s="608">
        <v>2</v>
      </c>
      <c r="I19" s="609">
        <v>28</v>
      </c>
      <c r="J19" s="608">
        <v>2</v>
      </c>
      <c r="K19" s="609">
        <v>28</v>
      </c>
      <c r="L19" s="610">
        <f t="shared" ref="L19:L47" si="0">SUM(E19,G19,I19,K19)</f>
        <v>116</v>
      </c>
    </row>
    <row r="20" spans="1:12" ht="14.5" x14ac:dyDescent="0.35">
      <c r="A20" s="611">
        <v>2</v>
      </c>
      <c r="B20" s="616" t="s">
        <v>185</v>
      </c>
      <c r="C20" s="651" t="s">
        <v>373</v>
      </c>
      <c r="D20" s="619">
        <v>3</v>
      </c>
      <c r="E20" s="620">
        <v>24</v>
      </c>
      <c r="F20" s="619">
        <v>7</v>
      </c>
      <c r="G20" s="620">
        <v>17</v>
      </c>
      <c r="H20" s="619">
        <v>3</v>
      </c>
      <c r="I20" s="620">
        <v>24</v>
      </c>
      <c r="J20" s="619">
        <v>7</v>
      </c>
      <c r="K20" s="620">
        <v>17</v>
      </c>
      <c r="L20" s="615">
        <f t="shared" si="0"/>
        <v>82</v>
      </c>
    </row>
    <row r="21" spans="1:12" ht="14.5" x14ac:dyDescent="0.35">
      <c r="A21" s="611">
        <v>2</v>
      </c>
      <c r="B21" s="612" t="s">
        <v>35</v>
      </c>
      <c r="C21" s="652" t="s">
        <v>371</v>
      </c>
      <c r="D21" s="619">
        <v>10</v>
      </c>
      <c r="E21" s="620">
        <v>14</v>
      </c>
      <c r="F21" s="619">
        <v>8</v>
      </c>
      <c r="G21" s="620">
        <v>16</v>
      </c>
      <c r="H21" s="619">
        <v>1</v>
      </c>
      <c r="I21" s="620">
        <v>32</v>
      </c>
      <c r="J21" s="619">
        <v>4</v>
      </c>
      <c r="K21" s="620">
        <v>20</v>
      </c>
      <c r="L21" s="615">
        <f t="shared" si="0"/>
        <v>82</v>
      </c>
    </row>
    <row r="22" spans="1:12" ht="14.5" x14ac:dyDescent="0.35">
      <c r="A22" s="611">
        <v>4</v>
      </c>
      <c r="B22" s="612" t="s">
        <v>26</v>
      </c>
      <c r="C22" s="652" t="s">
        <v>373</v>
      </c>
      <c r="D22" s="619">
        <v>5</v>
      </c>
      <c r="E22" s="620">
        <v>19</v>
      </c>
      <c r="F22" s="619">
        <v>6</v>
      </c>
      <c r="G22" s="620">
        <v>18</v>
      </c>
      <c r="H22" s="619">
        <v>5</v>
      </c>
      <c r="I22" s="620">
        <v>19</v>
      </c>
      <c r="J22" s="619">
        <v>5</v>
      </c>
      <c r="K22" s="620">
        <v>19</v>
      </c>
      <c r="L22" s="615">
        <f t="shared" si="0"/>
        <v>75</v>
      </c>
    </row>
    <row r="23" spans="1:12" ht="14.5" x14ac:dyDescent="0.35">
      <c r="A23" s="611">
        <v>5</v>
      </c>
      <c r="B23" s="612" t="s">
        <v>23</v>
      </c>
      <c r="C23" s="652" t="s">
        <v>373</v>
      </c>
      <c r="D23" s="619"/>
      <c r="E23" s="620"/>
      <c r="F23" s="619">
        <v>1</v>
      </c>
      <c r="G23" s="620">
        <v>32</v>
      </c>
      <c r="H23" s="619"/>
      <c r="I23" s="620"/>
      <c r="J23" s="619">
        <v>1</v>
      </c>
      <c r="K23" s="620">
        <v>32</v>
      </c>
      <c r="L23" s="615">
        <f t="shared" si="0"/>
        <v>64</v>
      </c>
    </row>
    <row r="24" spans="1:12" ht="14.5" x14ac:dyDescent="0.35">
      <c r="A24" s="611">
        <v>6</v>
      </c>
      <c r="B24" s="612" t="s">
        <v>317</v>
      </c>
      <c r="C24" s="652" t="s">
        <v>371</v>
      </c>
      <c r="D24" s="619">
        <v>7</v>
      </c>
      <c r="E24" s="620">
        <v>17</v>
      </c>
      <c r="F24" s="619">
        <v>3</v>
      </c>
      <c r="G24" s="620">
        <v>24</v>
      </c>
      <c r="H24" s="619">
        <v>6</v>
      </c>
      <c r="I24" s="620">
        <v>18</v>
      </c>
      <c r="J24" s="619"/>
      <c r="K24" s="620"/>
      <c r="L24" s="615">
        <f t="shared" si="0"/>
        <v>59</v>
      </c>
    </row>
    <row r="25" spans="1:12" ht="14.5" x14ac:dyDescent="0.35">
      <c r="A25" s="611">
        <v>7</v>
      </c>
      <c r="B25" s="612" t="s">
        <v>207</v>
      </c>
      <c r="C25" s="652" t="s">
        <v>371</v>
      </c>
      <c r="D25" s="619">
        <v>6</v>
      </c>
      <c r="E25" s="620">
        <v>18</v>
      </c>
      <c r="F25" s="619">
        <v>4</v>
      </c>
      <c r="G25" s="620">
        <v>20</v>
      </c>
      <c r="H25" s="619">
        <v>4</v>
      </c>
      <c r="I25" s="620">
        <v>20</v>
      </c>
      <c r="J25" s="619"/>
      <c r="K25" s="620"/>
      <c r="L25" s="615">
        <f t="shared" si="0"/>
        <v>58</v>
      </c>
    </row>
    <row r="26" spans="1:12" ht="14.5" x14ac:dyDescent="0.35">
      <c r="A26" s="611">
        <v>8</v>
      </c>
      <c r="B26" s="612" t="s">
        <v>295</v>
      </c>
      <c r="C26" s="652" t="s">
        <v>372</v>
      </c>
      <c r="D26" s="619">
        <v>12</v>
      </c>
      <c r="E26" s="620">
        <v>12</v>
      </c>
      <c r="F26" s="619">
        <v>12</v>
      </c>
      <c r="G26" s="620">
        <v>12</v>
      </c>
      <c r="H26" s="619">
        <v>10</v>
      </c>
      <c r="I26" s="620">
        <v>14</v>
      </c>
      <c r="J26" s="619">
        <v>8</v>
      </c>
      <c r="K26" s="620">
        <v>16</v>
      </c>
      <c r="L26" s="615">
        <f t="shared" si="0"/>
        <v>54</v>
      </c>
    </row>
    <row r="27" spans="1:12" ht="14.5" x14ac:dyDescent="0.35">
      <c r="A27" s="611">
        <v>9</v>
      </c>
      <c r="B27" s="612" t="s">
        <v>66</v>
      </c>
      <c r="C27" s="652" t="s">
        <v>371</v>
      </c>
      <c r="D27" s="619">
        <v>4</v>
      </c>
      <c r="E27" s="620">
        <v>20</v>
      </c>
      <c r="F27" s="619"/>
      <c r="G27" s="620"/>
      <c r="H27" s="619"/>
      <c r="I27" s="620"/>
      <c r="J27" s="619">
        <v>3</v>
      </c>
      <c r="K27" s="620">
        <v>24</v>
      </c>
      <c r="L27" s="615">
        <f t="shared" si="0"/>
        <v>44</v>
      </c>
    </row>
    <row r="28" spans="1:12" ht="14.5" x14ac:dyDescent="0.35">
      <c r="A28" s="611">
        <v>10</v>
      </c>
      <c r="B28" s="612" t="s">
        <v>226</v>
      </c>
      <c r="C28" s="652" t="s">
        <v>372</v>
      </c>
      <c r="D28" s="619">
        <v>9</v>
      </c>
      <c r="E28" s="620">
        <v>15</v>
      </c>
      <c r="F28" s="619"/>
      <c r="G28" s="620"/>
      <c r="H28" s="619">
        <v>9</v>
      </c>
      <c r="I28" s="620">
        <v>15</v>
      </c>
      <c r="J28" s="619">
        <v>11</v>
      </c>
      <c r="K28" s="620">
        <v>13</v>
      </c>
      <c r="L28" s="615">
        <f t="shared" si="0"/>
        <v>43</v>
      </c>
    </row>
    <row r="29" spans="1:12" ht="14.5" x14ac:dyDescent="0.35">
      <c r="A29" s="611">
        <v>11</v>
      </c>
      <c r="B29" s="640" t="s">
        <v>413</v>
      </c>
      <c r="C29" s="653" t="s">
        <v>371</v>
      </c>
      <c r="D29" s="619">
        <v>16</v>
      </c>
      <c r="E29" s="620">
        <v>8</v>
      </c>
      <c r="F29" s="619">
        <v>11</v>
      </c>
      <c r="G29" s="620">
        <v>13</v>
      </c>
      <c r="H29" s="619"/>
      <c r="I29" s="620"/>
      <c r="J29" s="619">
        <v>13</v>
      </c>
      <c r="K29" s="620">
        <v>11</v>
      </c>
      <c r="L29" s="615">
        <f t="shared" si="0"/>
        <v>32</v>
      </c>
    </row>
    <row r="30" spans="1:12" ht="14.5" x14ac:dyDescent="0.35">
      <c r="A30" s="611">
        <v>11</v>
      </c>
      <c r="B30" s="612" t="s">
        <v>416</v>
      </c>
      <c r="C30" s="652" t="s">
        <v>372</v>
      </c>
      <c r="D30" s="619"/>
      <c r="E30" s="620"/>
      <c r="F30" s="619"/>
      <c r="G30" s="620"/>
      <c r="H30" s="619">
        <v>7</v>
      </c>
      <c r="I30" s="620">
        <v>17</v>
      </c>
      <c r="J30" s="619">
        <v>9</v>
      </c>
      <c r="K30" s="620">
        <v>15</v>
      </c>
      <c r="L30" s="615">
        <f t="shared" si="0"/>
        <v>32</v>
      </c>
    </row>
    <row r="31" spans="1:12" ht="14.5" x14ac:dyDescent="0.35">
      <c r="A31" s="611">
        <v>13</v>
      </c>
      <c r="B31" s="612" t="s">
        <v>119</v>
      </c>
      <c r="C31" s="652" t="s">
        <v>373</v>
      </c>
      <c r="D31" s="619">
        <v>11</v>
      </c>
      <c r="E31" s="620">
        <v>13</v>
      </c>
      <c r="F31" s="619"/>
      <c r="G31" s="620"/>
      <c r="H31" s="619">
        <v>8</v>
      </c>
      <c r="I31" s="620">
        <v>16</v>
      </c>
      <c r="J31" s="619"/>
      <c r="K31" s="620"/>
      <c r="L31" s="615">
        <f t="shared" si="0"/>
        <v>29</v>
      </c>
    </row>
    <row r="32" spans="1:12" ht="14.5" x14ac:dyDescent="0.35">
      <c r="A32" s="611">
        <v>14</v>
      </c>
      <c r="B32" s="612" t="s">
        <v>47</v>
      </c>
      <c r="C32" s="652" t="s">
        <v>373</v>
      </c>
      <c r="D32" s="619">
        <v>14</v>
      </c>
      <c r="E32" s="620">
        <v>10</v>
      </c>
      <c r="F32" s="619">
        <v>19</v>
      </c>
      <c r="G32" s="620">
        <v>5</v>
      </c>
      <c r="H32" s="619">
        <v>11</v>
      </c>
      <c r="I32" s="620">
        <v>13</v>
      </c>
      <c r="J32" s="619"/>
      <c r="K32" s="620"/>
      <c r="L32" s="615">
        <f t="shared" si="0"/>
        <v>28</v>
      </c>
    </row>
    <row r="33" spans="1:12" ht="14.5" x14ac:dyDescent="0.35">
      <c r="A33" s="611">
        <v>14</v>
      </c>
      <c r="B33" s="612" t="s">
        <v>410</v>
      </c>
      <c r="C33" s="652" t="s">
        <v>372</v>
      </c>
      <c r="D33" s="619">
        <v>18</v>
      </c>
      <c r="E33" s="620">
        <v>6</v>
      </c>
      <c r="F33" s="619">
        <v>14</v>
      </c>
      <c r="G33" s="620">
        <v>10</v>
      </c>
      <c r="H33" s="619">
        <v>12</v>
      </c>
      <c r="I33" s="620">
        <v>12</v>
      </c>
      <c r="J33" s="619"/>
      <c r="K33" s="620"/>
      <c r="L33" s="615">
        <f t="shared" si="0"/>
        <v>28</v>
      </c>
    </row>
    <row r="34" spans="1:12" ht="14.5" x14ac:dyDescent="0.35">
      <c r="A34" s="611">
        <v>14</v>
      </c>
      <c r="B34" s="612" t="s">
        <v>181</v>
      </c>
      <c r="C34" s="652" t="s">
        <v>373</v>
      </c>
      <c r="D34" s="619">
        <v>2</v>
      </c>
      <c r="E34" s="620">
        <v>28</v>
      </c>
      <c r="F34" s="619"/>
      <c r="G34" s="620"/>
      <c r="H34" s="619"/>
      <c r="I34" s="620"/>
      <c r="J34" s="619"/>
      <c r="K34" s="620"/>
      <c r="L34" s="615">
        <f t="shared" si="0"/>
        <v>28</v>
      </c>
    </row>
    <row r="35" spans="1:12" ht="14.5" x14ac:dyDescent="0.35">
      <c r="A35" s="611">
        <v>17</v>
      </c>
      <c r="B35" s="612" t="s">
        <v>43</v>
      </c>
      <c r="C35" s="652" t="s">
        <v>371</v>
      </c>
      <c r="D35" s="619">
        <v>13</v>
      </c>
      <c r="E35" s="620">
        <v>11</v>
      </c>
      <c r="F35" s="619">
        <v>10</v>
      </c>
      <c r="G35" s="620">
        <v>14</v>
      </c>
      <c r="H35" s="619"/>
      <c r="I35" s="620"/>
      <c r="J35" s="619"/>
      <c r="K35" s="620"/>
      <c r="L35" s="615">
        <f t="shared" si="0"/>
        <v>25</v>
      </c>
    </row>
    <row r="36" spans="1:12" ht="14.5" x14ac:dyDescent="0.35">
      <c r="A36" s="611">
        <v>18</v>
      </c>
      <c r="B36" s="612" t="s">
        <v>353</v>
      </c>
      <c r="C36" s="654" t="s">
        <v>372</v>
      </c>
      <c r="D36" s="613"/>
      <c r="E36" s="614"/>
      <c r="F36" s="619">
        <v>16</v>
      </c>
      <c r="G36" s="620">
        <v>8</v>
      </c>
      <c r="H36" s="619">
        <v>13</v>
      </c>
      <c r="I36" s="620">
        <v>11</v>
      </c>
      <c r="J36" s="619"/>
      <c r="K36" s="620"/>
      <c r="L36" s="615">
        <f t="shared" si="0"/>
        <v>19</v>
      </c>
    </row>
    <row r="37" spans="1:12" ht="14.5" x14ac:dyDescent="0.35">
      <c r="A37" s="611">
        <v>18</v>
      </c>
      <c r="B37" s="612" t="s">
        <v>361</v>
      </c>
      <c r="C37" s="652" t="s">
        <v>373</v>
      </c>
      <c r="D37" s="619"/>
      <c r="E37" s="620"/>
      <c r="F37" s="619">
        <v>5</v>
      </c>
      <c r="G37" s="620">
        <v>19</v>
      </c>
      <c r="H37" s="619"/>
      <c r="I37" s="620"/>
      <c r="J37" s="619"/>
      <c r="K37" s="620"/>
      <c r="L37" s="615">
        <f t="shared" si="0"/>
        <v>19</v>
      </c>
    </row>
    <row r="38" spans="1:12" ht="14.5" x14ac:dyDescent="0.35">
      <c r="A38" s="611">
        <v>20</v>
      </c>
      <c r="B38" s="612" t="s">
        <v>334</v>
      </c>
      <c r="C38" s="652" t="s">
        <v>372</v>
      </c>
      <c r="D38" s="619"/>
      <c r="E38" s="620"/>
      <c r="F38" s="619">
        <v>18</v>
      </c>
      <c r="G38" s="620">
        <v>6</v>
      </c>
      <c r="H38" s="619"/>
      <c r="I38" s="620"/>
      <c r="J38" s="619">
        <v>12</v>
      </c>
      <c r="K38" s="620">
        <v>12</v>
      </c>
      <c r="L38" s="615">
        <f t="shared" si="0"/>
        <v>18</v>
      </c>
    </row>
    <row r="39" spans="1:12" ht="14.5" x14ac:dyDescent="0.35">
      <c r="A39" s="611">
        <v>20</v>
      </c>
      <c r="B39" s="622" t="s">
        <v>418</v>
      </c>
      <c r="C39" s="654" t="s">
        <v>373</v>
      </c>
      <c r="D39" s="613"/>
      <c r="E39" s="614"/>
      <c r="F39" s="613"/>
      <c r="G39" s="614"/>
      <c r="H39" s="613"/>
      <c r="I39" s="614"/>
      <c r="J39" s="613">
        <v>6</v>
      </c>
      <c r="K39" s="614">
        <v>18</v>
      </c>
      <c r="L39" s="615">
        <f t="shared" si="0"/>
        <v>18</v>
      </c>
    </row>
    <row r="40" spans="1:12" ht="14.5" x14ac:dyDescent="0.35">
      <c r="A40" s="611">
        <v>22</v>
      </c>
      <c r="B40" s="622" t="s">
        <v>25</v>
      </c>
      <c r="C40" s="654" t="s">
        <v>373</v>
      </c>
      <c r="D40" s="613">
        <v>8</v>
      </c>
      <c r="E40" s="614">
        <v>16</v>
      </c>
      <c r="F40" s="613"/>
      <c r="G40" s="614"/>
      <c r="H40" s="613"/>
      <c r="I40" s="614"/>
      <c r="J40" s="613"/>
      <c r="K40" s="614"/>
      <c r="L40" s="615">
        <f t="shared" si="0"/>
        <v>16</v>
      </c>
    </row>
    <row r="41" spans="1:12" ht="14.5" x14ac:dyDescent="0.35">
      <c r="A41" s="611">
        <v>23</v>
      </c>
      <c r="B41" s="622" t="s">
        <v>260</v>
      </c>
      <c r="C41" s="654" t="s">
        <v>370</v>
      </c>
      <c r="D41" s="613"/>
      <c r="E41" s="614"/>
      <c r="F41" s="613">
        <v>9</v>
      </c>
      <c r="G41" s="614">
        <v>15</v>
      </c>
      <c r="H41" s="613"/>
      <c r="I41" s="614"/>
      <c r="J41" s="613"/>
      <c r="K41" s="614"/>
      <c r="L41" s="615">
        <f t="shared" si="0"/>
        <v>15</v>
      </c>
    </row>
    <row r="42" spans="1:12" ht="14.5" x14ac:dyDescent="0.35">
      <c r="A42" s="611">
        <v>24</v>
      </c>
      <c r="B42" s="612" t="s">
        <v>411</v>
      </c>
      <c r="C42" s="652" t="s">
        <v>372</v>
      </c>
      <c r="D42" s="619">
        <v>19</v>
      </c>
      <c r="E42" s="620">
        <v>5</v>
      </c>
      <c r="F42" s="619">
        <v>15</v>
      </c>
      <c r="G42" s="620">
        <v>9</v>
      </c>
      <c r="H42" s="619"/>
      <c r="I42" s="620"/>
      <c r="J42" s="619"/>
      <c r="K42" s="620"/>
      <c r="L42" s="615">
        <f t="shared" si="0"/>
        <v>14</v>
      </c>
    </row>
    <row r="43" spans="1:12" ht="14.5" x14ac:dyDescent="0.35">
      <c r="A43" s="611">
        <v>24</v>
      </c>
      <c r="B43" s="612" t="s">
        <v>34</v>
      </c>
      <c r="C43" s="652" t="s">
        <v>370</v>
      </c>
      <c r="D43" s="619"/>
      <c r="E43" s="620"/>
      <c r="F43" s="619"/>
      <c r="G43" s="620"/>
      <c r="H43" s="619"/>
      <c r="I43" s="620"/>
      <c r="J43" s="619">
        <v>10</v>
      </c>
      <c r="K43" s="620">
        <v>14</v>
      </c>
      <c r="L43" s="615">
        <f t="shared" si="0"/>
        <v>14</v>
      </c>
    </row>
    <row r="44" spans="1:12" ht="14.5" x14ac:dyDescent="0.35">
      <c r="A44" s="611">
        <v>26</v>
      </c>
      <c r="B44" s="612" t="s">
        <v>301</v>
      </c>
      <c r="C44" s="652" t="s">
        <v>370</v>
      </c>
      <c r="D44" s="619"/>
      <c r="E44" s="620"/>
      <c r="F44" s="619">
        <v>13</v>
      </c>
      <c r="G44" s="620">
        <v>11</v>
      </c>
      <c r="H44" s="619"/>
      <c r="I44" s="620"/>
      <c r="J44" s="619"/>
      <c r="K44" s="620"/>
      <c r="L44" s="615">
        <f t="shared" si="0"/>
        <v>11</v>
      </c>
    </row>
    <row r="45" spans="1:12" ht="14.5" x14ac:dyDescent="0.35">
      <c r="A45" s="611">
        <v>27</v>
      </c>
      <c r="B45" s="622" t="s">
        <v>73</v>
      </c>
      <c r="C45" s="654" t="s">
        <v>373</v>
      </c>
      <c r="D45" s="613">
        <v>15</v>
      </c>
      <c r="E45" s="614">
        <v>9</v>
      </c>
      <c r="F45" s="613"/>
      <c r="G45" s="614"/>
      <c r="H45" s="613"/>
      <c r="I45" s="614"/>
      <c r="J45" s="613"/>
      <c r="K45" s="614"/>
      <c r="L45" s="647">
        <f t="shared" si="0"/>
        <v>9</v>
      </c>
    </row>
    <row r="46" spans="1:12" ht="14.5" x14ac:dyDescent="0.35">
      <c r="A46" s="611">
        <v>28</v>
      </c>
      <c r="B46" s="622" t="s">
        <v>414</v>
      </c>
      <c r="C46" s="654" t="s">
        <v>372</v>
      </c>
      <c r="D46" s="613"/>
      <c r="E46" s="614"/>
      <c r="F46" s="613">
        <v>17</v>
      </c>
      <c r="G46" s="614">
        <v>7</v>
      </c>
      <c r="H46" s="613"/>
      <c r="I46" s="614"/>
      <c r="J46" s="613"/>
      <c r="K46" s="614"/>
      <c r="L46" s="647">
        <f t="shared" si="0"/>
        <v>7</v>
      </c>
    </row>
    <row r="47" spans="1:12" ht="15" thickBot="1" x14ac:dyDescent="0.4">
      <c r="A47" s="611">
        <v>28</v>
      </c>
      <c r="B47" s="655" t="s">
        <v>239</v>
      </c>
      <c r="C47" s="656" t="s">
        <v>371</v>
      </c>
      <c r="D47" s="657">
        <v>17</v>
      </c>
      <c r="E47" s="658">
        <v>7</v>
      </c>
      <c r="F47" s="657"/>
      <c r="G47" s="658"/>
      <c r="H47" s="657"/>
      <c r="I47" s="658"/>
      <c r="J47" s="657"/>
      <c r="K47" s="658"/>
      <c r="L47" s="659">
        <f t="shared" si="0"/>
        <v>7</v>
      </c>
    </row>
  </sheetData>
  <mergeCells count="4">
    <mergeCell ref="D17:E17"/>
    <mergeCell ref="F17:G17"/>
    <mergeCell ref="H17:I17"/>
    <mergeCell ref="J17:K17"/>
  </mergeCells>
  <pageMargins left="0.86614173228346458" right="0.23622047244094491" top="0.78740157480314965" bottom="0.31496062992125984" header="0.31496062992125984" footer="0.31496062992125984"/>
  <pageSetup paperSize="9" orientation="portrait" horizontalDpi="4294967294" r:id="rId1"/>
  <headerFooter>
    <oddHeader>&amp;A&amp;RSide &amp;P</oddHeader>
    <oddFooter>Utarbeidet av KAMINSKI &amp;D&amp;RSide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 codeName="Ark1">
    <tabColor rgb="FF00B050"/>
    <pageSetUpPr fitToPage="1"/>
  </sheetPr>
  <dimension ref="A1:T47"/>
  <sheetViews>
    <sheetView zoomScale="90" zoomScaleNormal="90" workbookViewId="0">
      <selection activeCell="Y8" sqref="Y8"/>
    </sheetView>
  </sheetViews>
  <sheetFormatPr baseColWidth="10" defaultColWidth="9.1796875" defaultRowHeight="13" x14ac:dyDescent="0.3"/>
  <cols>
    <col min="1" max="1" width="4.453125" customWidth="1"/>
    <col min="2" max="2" width="26" bestFit="1" customWidth="1"/>
    <col min="3" max="3" width="8.54296875" style="1" customWidth="1"/>
    <col min="4" max="4" width="4.54296875" bestFit="1" customWidth="1"/>
    <col min="5" max="5" width="5.54296875" bestFit="1" customWidth="1"/>
    <col min="6" max="6" width="4.54296875" bestFit="1" customWidth="1"/>
    <col min="7" max="7" width="5.54296875" bestFit="1" customWidth="1"/>
    <col min="8" max="8" width="4.54296875" style="78" bestFit="1" customWidth="1"/>
    <col min="9" max="9" width="5.54296875" style="2" bestFit="1" customWidth="1"/>
    <col min="10" max="10" width="4.54296875" customWidth="1"/>
    <col min="11" max="11" width="5.54296875" customWidth="1"/>
    <col min="12" max="12" width="4.54296875" customWidth="1"/>
    <col min="13" max="17" width="5.54296875" customWidth="1"/>
    <col min="18" max="18" width="4.54296875" customWidth="1"/>
    <col min="19" max="19" width="5.54296875" customWidth="1"/>
    <col min="20" max="20" width="8.54296875" customWidth="1"/>
  </cols>
  <sheetData>
    <row r="1" spans="1:20" ht="25" x14ac:dyDescent="0.5">
      <c r="A1" s="296" t="s">
        <v>347</v>
      </c>
      <c r="B1" s="43"/>
      <c r="C1" s="41"/>
      <c r="D1" s="41"/>
      <c r="E1" s="41"/>
      <c r="F1" s="7"/>
      <c r="G1" s="7"/>
      <c r="H1" s="41"/>
      <c r="I1" s="44"/>
      <c r="J1" s="7"/>
      <c r="K1" s="5"/>
    </row>
    <row r="2" spans="1:20" ht="18" customHeight="1" x14ac:dyDescent="0.6">
      <c r="A2" s="46" t="s">
        <v>16</v>
      </c>
      <c r="B2" s="6"/>
      <c r="C2" s="5"/>
      <c r="D2" s="6"/>
      <c r="E2" s="6"/>
      <c r="F2" s="6"/>
      <c r="G2" s="6"/>
      <c r="H2" s="79"/>
      <c r="I2" s="579"/>
      <c r="J2" s="5"/>
      <c r="K2" s="6"/>
      <c r="L2" s="6"/>
      <c r="M2" s="6"/>
      <c r="N2" s="6"/>
      <c r="O2" s="6"/>
      <c r="P2" s="6"/>
      <c r="Q2" s="6"/>
      <c r="R2" s="16"/>
      <c r="S2" s="16"/>
      <c r="T2" s="6"/>
    </row>
    <row r="3" spans="1:20" ht="22" x14ac:dyDescent="0.65">
      <c r="A3" s="585" t="s">
        <v>381</v>
      </c>
      <c r="B3" s="6"/>
      <c r="C3" s="5"/>
      <c r="D3" s="6"/>
      <c r="E3" s="6"/>
      <c r="F3" s="6"/>
      <c r="G3" s="6"/>
      <c r="H3" s="79"/>
      <c r="I3" s="5"/>
      <c r="J3" s="5"/>
      <c r="K3" s="6"/>
      <c r="L3" s="6"/>
      <c r="M3" s="6"/>
      <c r="N3" s="6"/>
      <c r="O3" s="6"/>
      <c r="P3" s="6"/>
      <c r="Q3" s="6"/>
      <c r="R3" s="16"/>
      <c r="S3" s="16"/>
      <c r="T3" s="6"/>
    </row>
    <row r="4" spans="1:20" ht="15.5" x14ac:dyDescent="0.35">
      <c r="A4" s="13" t="s">
        <v>54</v>
      </c>
      <c r="B4" s="6"/>
      <c r="C4" s="5"/>
      <c r="D4" s="6"/>
      <c r="E4" s="6"/>
      <c r="F4" s="6"/>
      <c r="G4" s="6"/>
      <c r="H4" s="79"/>
      <c r="I4" s="5"/>
      <c r="J4" s="5"/>
      <c r="K4" s="6"/>
      <c r="L4" s="6"/>
      <c r="M4" s="6"/>
      <c r="N4" s="6"/>
      <c r="O4" s="6"/>
      <c r="P4" s="6"/>
      <c r="Q4" s="6"/>
      <c r="R4" s="16"/>
      <c r="S4" s="16"/>
      <c r="T4" s="6"/>
    </row>
    <row r="5" spans="1:20" ht="15.5" x14ac:dyDescent="0.35">
      <c r="A5" s="13" t="s">
        <v>286</v>
      </c>
      <c r="B5" s="6"/>
      <c r="C5" s="5"/>
      <c r="D5" s="6"/>
      <c r="E5" s="6"/>
      <c r="F5" s="6"/>
      <c r="G5" s="6"/>
      <c r="H5" s="79"/>
      <c r="I5" s="5"/>
      <c r="J5" s="5"/>
      <c r="K5" s="6"/>
      <c r="L5" s="6"/>
      <c r="M5" s="6"/>
      <c r="N5" s="6"/>
      <c r="O5" s="6"/>
      <c r="P5" s="6"/>
      <c r="Q5" s="6"/>
      <c r="R5" s="16"/>
      <c r="S5" s="16"/>
      <c r="T5" s="6"/>
    </row>
    <row r="6" spans="1:20" ht="15.5" x14ac:dyDescent="0.35">
      <c r="A6" s="13" t="s">
        <v>19</v>
      </c>
      <c r="B6" s="43"/>
      <c r="C6" s="41"/>
      <c r="D6" s="6"/>
      <c r="E6" s="6"/>
      <c r="F6" s="6"/>
      <c r="G6" s="6"/>
      <c r="H6" s="79"/>
      <c r="I6" s="5"/>
      <c r="J6" s="5"/>
      <c r="K6" s="6"/>
      <c r="L6" s="6"/>
      <c r="M6" s="6"/>
      <c r="N6" s="6"/>
      <c r="O6" s="6"/>
      <c r="P6" s="6"/>
      <c r="Q6" s="6"/>
      <c r="R6" s="16"/>
      <c r="S6" s="16"/>
      <c r="T6" s="6"/>
    </row>
    <row r="7" spans="1:20" ht="15.5" x14ac:dyDescent="0.35">
      <c r="A7" s="13" t="s">
        <v>21</v>
      </c>
      <c r="B7" s="43"/>
      <c r="C7" s="41"/>
      <c r="D7" s="6"/>
      <c r="E7" s="6"/>
      <c r="F7" s="6"/>
      <c r="G7" s="6"/>
      <c r="H7" s="79"/>
      <c r="I7" s="5"/>
      <c r="J7" s="5"/>
      <c r="K7" s="6"/>
      <c r="L7" s="6"/>
      <c r="M7" s="6"/>
      <c r="N7" s="6"/>
      <c r="O7" s="6"/>
      <c r="P7" s="6"/>
      <c r="Q7" s="6"/>
      <c r="R7" s="16"/>
      <c r="S7" s="16"/>
      <c r="T7" s="6"/>
    </row>
    <row r="8" spans="1:20" ht="28.5" x14ac:dyDescent="0.65">
      <c r="A8" s="46" t="s">
        <v>321</v>
      </c>
      <c r="B8" s="6"/>
      <c r="C8" s="5"/>
      <c r="D8" s="6"/>
      <c r="E8" s="6"/>
      <c r="F8" s="6"/>
      <c r="G8" s="6"/>
      <c r="H8" s="79"/>
      <c r="I8" s="5"/>
      <c r="J8" s="5"/>
      <c r="K8" s="6"/>
      <c r="L8" s="6"/>
      <c r="M8" s="6"/>
      <c r="N8" s="6"/>
      <c r="O8" s="6"/>
      <c r="P8" s="6"/>
      <c r="Q8" s="6"/>
      <c r="R8" s="16"/>
      <c r="S8" s="16"/>
      <c r="T8" s="6"/>
    </row>
    <row r="9" spans="1:20" ht="15.5" x14ac:dyDescent="0.35">
      <c r="A9" s="13" t="s">
        <v>287</v>
      </c>
      <c r="B9" s="6"/>
      <c r="C9" s="5"/>
      <c r="D9" s="6"/>
      <c r="E9" s="6"/>
      <c r="F9" s="6"/>
      <c r="G9" s="6"/>
      <c r="H9" s="79"/>
      <c r="I9" s="5"/>
      <c r="J9" s="5"/>
      <c r="K9" s="6"/>
      <c r="L9" s="6"/>
      <c r="M9" s="6"/>
      <c r="N9" s="6"/>
      <c r="O9" s="6"/>
      <c r="P9" s="6"/>
      <c r="Q9" s="6"/>
      <c r="R9" s="16"/>
      <c r="S9" s="16"/>
      <c r="T9" s="6"/>
    </row>
    <row r="10" spans="1:20" ht="18.75" customHeight="1" thickBot="1" x14ac:dyDescent="0.4">
      <c r="A10" s="13" t="s">
        <v>288</v>
      </c>
      <c r="B10" s="6"/>
      <c r="C10" s="5"/>
      <c r="D10" s="6"/>
      <c r="E10" s="6"/>
      <c r="F10" s="6"/>
      <c r="G10" s="6"/>
      <c r="H10" s="79"/>
      <c r="I10" s="5"/>
      <c r="J10" s="5"/>
      <c r="K10" s="6"/>
      <c r="L10" s="6"/>
      <c r="M10" s="6"/>
      <c r="N10" s="6"/>
      <c r="O10" s="6"/>
      <c r="P10" s="6"/>
      <c r="Q10" s="6"/>
      <c r="R10" s="16"/>
      <c r="S10" s="16"/>
      <c r="T10" s="6"/>
    </row>
    <row r="11" spans="1:20" s="9" customFormat="1" ht="18.75" customHeight="1" thickBot="1" x14ac:dyDescent="0.3">
      <c r="A11" s="986" t="s">
        <v>20</v>
      </c>
      <c r="B11" s="988" t="s">
        <v>3</v>
      </c>
      <c r="C11" s="988" t="s">
        <v>369</v>
      </c>
      <c r="D11" s="1014">
        <v>42746</v>
      </c>
      <c r="E11" s="1015"/>
      <c r="F11" s="1014">
        <v>42760</v>
      </c>
      <c r="G11" s="1015"/>
      <c r="H11" s="1014">
        <v>42774</v>
      </c>
      <c r="I11" s="1015"/>
      <c r="J11" s="1014">
        <v>42795</v>
      </c>
      <c r="K11" s="1015"/>
      <c r="L11" s="1014">
        <v>42816</v>
      </c>
      <c r="M11" s="1015"/>
      <c r="N11" s="1014">
        <v>42851</v>
      </c>
      <c r="O11" s="1015"/>
      <c r="P11" s="1014">
        <v>42865</v>
      </c>
      <c r="Q11" s="1015"/>
      <c r="R11" s="1014">
        <v>42886</v>
      </c>
      <c r="S11" s="1015"/>
      <c r="T11" s="983" t="s">
        <v>329</v>
      </c>
    </row>
    <row r="12" spans="1:20" ht="18.5" thickBot="1" x14ac:dyDescent="0.45">
      <c r="A12" s="987"/>
      <c r="B12" s="1025"/>
      <c r="C12" s="1025"/>
      <c r="D12" s="501" t="s">
        <v>0</v>
      </c>
      <c r="E12" s="502" t="s">
        <v>2</v>
      </c>
      <c r="F12" s="501" t="s">
        <v>0</v>
      </c>
      <c r="G12" s="502" t="s">
        <v>2</v>
      </c>
      <c r="H12" s="501" t="s">
        <v>0</v>
      </c>
      <c r="I12" s="502" t="s">
        <v>2</v>
      </c>
      <c r="J12" s="501" t="s">
        <v>0</v>
      </c>
      <c r="K12" s="502" t="s">
        <v>2</v>
      </c>
      <c r="L12" s="501" t="s">
        <v>0</v>
      </c>
      <c r="M12" s="502" t="s">
        <v>2</v>
      </c>
      <c r="N12" s="501" t="s">
        <v>0</v>
      </c>
      <c r="O12" s="502" t="s">
        <v>2</v>
      </c>
      <c r="P12" s="501" t="s">
        <v>0</v>
      </c>
      <c r="Q12" s="502" t="s">
        <v>2</v>
      </c>
      <c r="R12" s="501" t="s">
        <v>0</v>
      </c>
      <c r="S12" s="502" t="s">
        <v>2</v>
      </c>
      <c r="T12" s="1021"/>
    </row>
    <row r="13" spans="1:20" ht="18" x14ac:dyDescent="0.4">
      <c r="A13" s="469">
        <v>1</v>
      </c>
      <c r="B13" s="507" t="s">
        <v>317</v>
      </c>
      <c r="C13" s="590" t="s">
        <v>371</v>
      </c>
      <c r="D13" s="488">
        <v>9</v>
      </c>
      <c r="E13" s="489">
        <v>8</v>
      </c>
      <c r="F13" s="488"/>
      <c r="G13" s="489"/>
      <c r="H13" s="488">
        <v>3</v>
      </c>
      <c r="I13" s="489">
        <v>18</v>
      </c>
      <c r="J13" s="488">
        <v>1</v>
      </c>
      <c r="K13" s="489">
        <v>24</v>
      </c>
      <c r="L13" s="488">
        <v>1</v>
      </c>
      <c r="M13" s="541">
        <v>20</v>
      </c>
      <c r="N13" s="488">
        <v>1</v>
      </c>
      <c r="O13" s="541">
        <v>19</v>
      </c>
      <c r="P13" s="488"/>
      <c r="Q13" s="541"/>
      <c r="R13" s="488">
        <v>2</v>
      </c>
      <c r="S13" s="542">
        <v>15</v>
      </c>
      <c r="T13" s="490">
        <f>SUM(E13,G13,I13,K13,M13,S13,O13,Q13)</f>
        <v>104</v>
      </c>
    </row>
    <row r="14" spans="1:20" ht="18" x14ac:dyDescent="0.4">
      <c r="A14" s="474">
        <v>2</v>
      </c>
      <c r="B14" s="505" t="s">
        <v>335</v>
      </c>
      <c r="C14" s="591" t="s">
        <v>371</v>
      </c>
      <c r="D14" s="475"/>
      <c r="E14" s="476"/>
      <c r="F14" s="475">
        <v>1</v>
      </c>
      <c r="G14" s="476">
        <v>18</v>
      </c>
      <c r="H14" s="475">
        <v>7</v>
      </c>
      <c r="I14" s="476">
        <v>13</v>
      </c>
      <c r="J14" s="475">
        <v>2</v>
      </c>
      <c r="K14" s="471">
        <v>20</v>
      </c>
      <c r="L14" s="470"/>
      <c r="M14" s="537"/>
      <c r="N14" s="470"/>
      <c r="O14" s="537"/>
      <c r="P14" s="470">
        <v>1</v>
      </c>
      <c r="Q14" s="537">
        <v>13</v>
      </c>
      <c r="R14" s="475">
        <v>1</v>
      </c>
      <c r="S14" s="478">
        <v>18</v>
      </c>
      <c r="T14" s="514">
        <f>SUM(E14,G14,I14,K14,M14,S14,O14,Q14)</f>
        <v>82</v>
      </c>
    </row>
    <row r="15" spans="1:20" ht="18" x14ac:dyDescent="0.4">
      <c r="A15" s="479">
        <v>3</v>
      </c>
      <c r="B15" s="504" t="s">
        <v>34</v>
      </c>
      <c r="C15" s="591" t="s">
        <v>370</v>
      </c>
      <c r="D15" s="475">
        <v>5</v>
      </c>
      <c r="E15" s="471">
        <v>12</v>
      </c>
      <c r="F15" s="475">
        <v>5</v>
      </c>
      <c r="G15" s="476">
        <v>9</v>
      </c>
      <c r="H15" s="475">
        <v>8</v>
      </c>
      <c r="I15" s="476">
        <v>12</v>
      </c>
      <c r="J15" s="475"/>
      <c r="K15" s="476"/>
      <c r="L15" s="475">
        <v>2</v>
      </c>
      <c r="M15" s="476">
        <v>17</v>
      </c>
      <c r="N15" s="475">
        <v>7</v>
      </c>
      <c r="O15" s="476">
        <v>8</v>
      </c>
      <c r="P15" s="475"/>
      <c r="Q15" s="476"/>
      <c r="R15" s="475">
        <v>8</v>
      </c>
      <c r="S15" s="478">
        <v>6</v>
      </c>
      <c r="T15" s="514">
        <f t="shared" ref="T15:T32" si="0">SUM(E15,G15,I15,K15,M15,S15,O15,Q15)</f>
        <v>64</v>
      </c>
    </row>
    <row r="16" spans="1:20" ht="18" x14ac:dyDescent="0.4">
      <c r="A16" s="479">
        <v>4</v>
      </c>
      <c r="B16" s="575" t="s">
        <v>35</v>
      </c>
      <c r="C16" s="592" t="s">
        <v>371</v>
      </c>
      <c r="D16" s="475">
        <v>1</v>
      </c>
      <c r="E16" s="476">
        <v>21</v>
      </c>
      <c r="F16" s="475"/>
      <c r="G16" s="476"/>
      <c r="H16" s="475">
        <v>9</v>
      </c>
      <c r="I16" s="476">
        <v>11</v>
      </c>
      <c r="J16" s="475">
        <v>4</v>
      </c>
      <c r="K16" s="476">
        <v>16</v>
      </c>
      <c r="L16" s="475"/>
      <c r="M16" s="486"/>
      <c r="N16" s="475">
        <v>3</v>
      </c>
      <c r="O16" s="486">
        <v>13</v>
      </c>
      <c r="P16" s="475"/>
      <c r="Q16" s="486"/>
      <c r="R16" s="475"/>
      <c r="S16" s="478"/>
      <c r="T16" s="514">
        <f t="shared" si="0"/>
        <v>61</v>
      </c>
    </row>
    <row r="17" spans="1:20" ht="18" x14ac:dyDescent="0.4">
      <c r="A17" s="479">
        <v>4</v>
      </c>
      <c r="B17" s="503" t="s">
        <v>207</v>
      </c>
      <c r="C17" s="592" t="s">
        <v>371</v>
      </c>
      <c r="D17" s="475">
        <v>3</v>
      </c>
      <c r="E17" s="471">
        <v>15</v>
      </c>
      <c r="F17" s="475">
        <v>3</v>
      </c>
      <c r="G17" s="476">
        <v>12</v>
      </c>
      <c r="H17" s="475"/>
      <c r="I17" s="476"/>
      <c r="J17" s="475">
        <v>6</v>
      </c>
      <c r="K17" s="476">
        <v>13</v>
      </c>
      <c r="L17" s="475"/>
      <c r="M17" s="476"/>
      <c r="N17" s="475">
        <v>4</v>
      </c>
      <c r="O17" s="476">
        <v>11</v>
      </c>
      <c r="P17" s="475"/>
      <c r="Q17" s="476"/>
      <c r="R17" s="475">
        <v>5</v>
      </c>
      <c r="S17" s="478">
        <v>9</v>
      </c>
      <c r="T17" s="514">
        <f t="shared" si="0"/>
        <v>60</v>
      </c>
    </row>
    <row r="18" spans="1:20" ht="18.5" thickBot="1" x14ac:dyDescent="0.45">
      <c r="A18" s="586">
        <v>6</v>
      </c>
      <c r="B18" s="576" t="s">
        <v>302</v>
      </c>
      <c r="C18" s="593" t="s">
        <v>373</v>
      </c>
      <c r="D18" s="491"/>
      <c r="E18" s="587"/>
      <c r="F18" s="491">
        <v>2</v>
      </c>
      <c r="G18" s="587">
        <v>15</v>
      </c>
      <c r="H18" s="491"/>
      <c r="I18" s="587"/>
      <c r="J18" s="491">
        <v>5</v>
      </c>
      <c r="K18" s="587">
        <v>14</v>
      </c>
      <c r="L18" s="491">
        <v>3</v>
      </c>
      <c r="M18" s="588">
        <v>14</v>
      </c>
      <c r="N18" s="491"/>
      <c r="O18" s="588"/>
      <c r="P18" s="491"/>
      <c r="Q18" s="588"/>
      <c r="R18" s="491">
        <v>3</v>
      </c>
      <c r="S18" s="588">
        <v>12</v>
      </c>
      <c r="T18" s="493">
        <f t="shared" si="0"/>
        <v>55</v>
      </c>
    </row>
    <row r="19" spans="1:20" ht="18.5" thickTop="1" x14ac:dyDescent="0.4">
      <c r="A19" s="471">
        <v>7</v>
      </c>
      <c r="B19" s="505" t="s">
        <v>239</v>
      </c>
      <c r="C19" s="591" t="s">
        <v>372</v>
      </c>
      <c r="D19" s="470">
        <v>10</v>
      </c>
      <c r="E19" s="477">
        <v>7</v>
      </c>
      <c r="F19" s="470">
        <v>6</v>
      </c>
      <c r="G19" s="477">
        <v>8</v>
      </c>
      <c r="H19" s="470">
        <v>11</v>
      </c>
      <c r="I19" s="477">
        <v>9</v>
      </c>
      <c r="J19" s="470">
        <v>7</v>
      </c>
      <c r="K19" s="477">
        <v>12</v>
      </c>
      <c r="L19" s="470">
        <v>6</v>
      </c>
      <c r="M19" s="477">
        <v>10</v>
      </c>
      <c r="N19" s="470"/>
      <c r="O19" s="477"/>
      <c r="P19" s="470"/>
      <c r="Q19" s="477"/>
      <c r="R19" s="470">
        <v>6</v>
      </c>
      <c r="S19" s="537">
        <v>8</v>
      </c>
      <c r="T19" s="473">
        <f t="shared" si="0"/>
        <v>54</v>
      </c>
    </row>
    <row r="20" spans="1:20" ht="18" x14ac:dyDescent="0.4">
      <c r="A20" s="471">
        <v>8</v>
      </c>
      <c r="B20" s="503" t="s">
        <v>227</v>
      </c>
      <c r="C20" s="592" t="s">
        <v>372</v>
      </c>
      <c r="D20" s="475">
        <v>7</v>
      </c>
      <c r="E20" s="471">
        <v>10</v>
      </c>
      <c r="F20" s="475"/>
      <c r="G20" s="476"/>
      <c r="H20" s="475">
        <v>12</v>
      </c>
      <c r="I20" s="476">
        <v>8</v>
      </c>
      <c r="J20" s="475"/>
      <c r="K20" s="476"/>
      <c r="L20" s="475">
        <v>9</v>
      </c>
      <c r="M20" s="478">
        <v>7</v>
      </c>
      <c r="N20" s="475"/>
      <c r="O20" s="478"/>
      <c r="P20" s="475"/>
      <c r="Q20" s="478"/>
      <c r="R20" s="475"/>
      <c r="S20" s="478"/>
      <c r="T20" s="514">
        <f t="shared" si="0"/>
        <v>25</v>
      </c>
    </row>
    <row r="21" spans="1:20" ht="18" x14ac:dyDescent="0.4">
      <c r="A21" s="471">
        <v>9</v>
      </c>
      <c r="B21" s="505" t="s">
        <v>355</v>
      </c>
      <c r="C21" s="591" t="s">
        <v>371</v>
      </c>
      <c r="D21" s="475"/>
      <c r="E21" s="476"/>
      <c r="F21" s="475"/>
      <c r="G21" s="486"/>
      <c r="H21" s="475">
        <v>1</v>
      </c>
      <c r="I21" s="476">
        <v>24</v>
      </c>
      <c r="J21" s="475"/>
      <c r="K21" s="476"/>
      <c r="L21" s="475"/>
      <c r="M21" s="476"/>
      <c r="N21" s="475"/>
      <c r="O21" s="476"/>
      <c r="P21" s="475"/>
      <c r="Q21" s="476"/>
      <c r="R21" s="475"/>
      <c r="S21" s="519"/>
      <c r="T21" s="514">
        <f t="shared" si="0"/>
        <v>24</v>
      </c>
    </row>
    <row r="22" spans="1:20" ht="18" x14ac:dyDescent="0.4">
      <c r="A22" s="471">
        <v>10</v>
      </c>
      <c r="B22" s="505" t="s">
        <v>354</v>
      </c>
      <c r="C22" s="591" t="s">
        <v>371</v>
      </c>
      <c r="D22" s="475"/>
      <c r="E22" s="471"/>
      <c r="F22" s="475"/>
      <c r="G22" s="476"/>
      <c r="H22" s="475">
        <v>2</v>
      </c>
      <c r="I22" s="476">
        <v>21</v>
      </c>
      <c r="J22" s="484"/>
      <c r="K22" s="476"/>
      <c r="L22" s="485"/>
      <c r="M22" s="476"/>
      <c r="N22" s="485"/>
      <c r="O22" s="476"/>
      <c r="P22" s="485"/>
      <c r="Q22" s="476"/>
      <c r="R22" s="475"/>
      <c r="S22" s="476"/>
      <c r="T22" s="514">
        <f t="shared" si="0"/>
        <v>21</v>
      </c>
    </row>
    <row r="23" spans="1:20" ht="18" x14ac:dyDescent="0.4">
      <c r="A23" s="471">
        <v>11</v>
      </c>
      <c r="B23" s="505" t="s">
        <v>140</v>
      </c>
      <c r="C23" s="591" t="s">
        <v>371</v>
      </c>
      <c r="D23" s="475"/>
      <c r="E23" s="472"/>
      <c r="F23" s="475"/>
      <c r="G23" s="478"/>
      <c r="H23" s="475">
        <v>14</v>
      </c>
      <c r="I23" s="478">
        <v>6</v>
      </c>
      <c r="J23" s="475">
        <v>11</v>
      </c>
      <c r="K23" s="476">
        <v>8</v>
      </c>
      <c r="L23" s="475">
        <v>10</v>
      </c>
      <c r="M23" s="476">
        <v>6</v>
      </c>
      <c r="N23" s="475"/>
      <c r="O23" s="476"/>
      <c r="P23" s="475"/>
      <c r="Q23" s="476"/>
      <c r="R23" s="475"/>
      <c r="S23" s="478"/>
      <c r="T23" s="514">
        <f t="shared" si="0"/>
        <v>20</v>
      </c>
    </row>
    <row r="24" spans="1:20" ht="18" x14ac:dyDescent="0.4">
      <c r="A24" s="471">
        <v>12</v>
      </c>
      <c r="B24" s="505" t="s">
        <v>49</v>
      </c>
      <c r="C24" s="591" t="s">
        <v>371</v>
      </c>
      <c r="D24" s="475">
        <v>2</v>
      </c>
      <c r="E24" s="471">
        <v>18</v>
      </c>
      <c r="F24" s="475"/>
      <c r="G24" s="476"/>
      <c r="H24" s="475"/>
      <c r="I24" s="476"/>
      <c r="J24" s="475"/>
      <c r="K24" s="476"/>
      <c r="L24" s="475"/>
      <c r="M24" s="476"/>
      <c r="N24" s="475"/>
      <c r="O24" s="476"/>
      <c r="P24" s="475"/>
      <c r="Q24" s="476"/>
      <c r="R24" s="475"/>
      <c r="S24" s="478"/>
      <c r="T24" s="514">
        <f t="shared" si="0"/>
        <v>18</v>
      </c>
    </row>
    <row r="25" spans="1:20" ht="18" x14ac:dyDescent="0.4">
      <c r="A25" s="471">
        <v>13</v>
      </c>
      <c r="B25" s="505" t="s">
        <v>205</v>
      </c>
      <c r="C25" s="591" t="s">
        <v>371</v>
      </c>
      <c r="D25" s="475"/>
      <c r="E25" s="476"/>
      <c r="F25" s="470"/>
      <c r="G25" s="471"/>
      <c r="H25" s="470"/>
      <c r="I25" s="471"/>
      <c r="J25" s="470">
        <v>3</v>
      </c>
      <c r="K25" s="476">
        <v>17</v>
      </c>
      <c r="L25" s="470"/>
      <c r="M25" s="471"/>
      <c r="N25" s="470"/>
      <c r="O25" s="471"/>
      <c r="P25" s="470"/>
      <c r="Q25" s="471"/>
      <c r="R25" s="470"/>
      <c r="S25" s="472"/>
      <c r="T25" s="514">
        <f t="shared" si="0"/>
        <v>17</v>
      </c>
    </row>
    <row r="26" spans="1:20" ht="18" x14ac:dyDescent="0.4">
      <c r="A26" s="471">
        <v>14</v>
      </c>
      <c r="B26" s="505" t="s">
        <v>356</v>
      </c>
      <c r="C26" s="591" t="s">
        <v>371</v>
      </c>
      <c r="D26" s="475"/>
      <c r="E26" s="476"/>
      <c r="F26" s="475"/>
      <c r="G26" s="476"/>
      <c r="H26" s="475">
        <v>4</v>
      </c>
      <c r="I26" s="476">
        <v>16</v>
      </c>
      <c r="J26" s="475"/>
      <c r="K26" s="476"/>
      <c r="L26" s="475"/>
      <c r="M26" s="478"/>
      <c r="N26" s="475"/>
      <c r="O26" s="478"/>
      <c r="P26" s="475"/>
      <c r="Q26" s="478"/>
      <c r="R26" s="475"/>
      <c r="S26" s="478"/>
      <c r="T26" s="514">
        <f t="shared" si="0"/>
        <v>16</v>
      </c>
    </row>
    <row r="27" spans="1:20" ht="18" x14ac:dyDescent="0.4">
      <c r="A27" s="471">
        <v>14</v>
      </c>
      <c r="B27" s="505" t="s">
        <v>169</v>
      </c>
      <c r="C27" s="594" t="s">
        <v>370</v>
      </c>
      <c r="D27" s="547"/>
      <c r="E27" s="486"/>
      <c r="F27" s="547"/>
      <c r="G27" s="486"/>
      <c r="H27" s="547"/>
      <c r="I27" s="486"/>
      <c r="J27" s="547"/>
      <c r="K27" s="486"/>
      <c r="L27" s="547"/>
      <c r="M27" s="486"/>
      <c r="N27" s="547">
        <v>2</v>
      </c>
      <c r="O27" s="486">
        <v>16</v>
      </c>
      <c r="P27" s="547"/>
      <c r="Q27" s="486"/>
      <c r="R27" s="547"/>
      <c r="S27" s="519"/>
      <c r="T27" s="514">
        <f t="shared" si="0"/>
        <v>16</v>
      </c>
    </row>
    <row r="28" spans="1:20" ht="18" x14ac:dyDescent="0.4">
      <c r="A28" s="471">
        <v>16</v>
      </c>
      <c r="B28" s="503" t="s">
        <v>357</v>
      </c>
      <c r="C28" s="595" t="s">
        <v>373</v>
      </c>
      <c r="D28" s="547"/>
      <c r="E28" s="486"/>
      <c r="F28" s="547"/>
      <c r="G28" s="486"/>
      <c r="H28" s="547">
        <v>5</v>
      </c>
      <c r="I28" s="486">
        <v>15</v>
      </c>
      <c r="J28" s="547"/>
      <c r="K28" s="486"/>
      <c r="L28" s="547"/>
      <c r="M28" s="486"/>
      <c r="N28" s="547"/>
      <c r="O28" s="486"/>
      <c r="P28" s="547"/>
      <c r="Q28" s="486"/>
      <c r="R28" s="547"/>
      <c r="S28" s="519"/>
      <c r="T28" s="514">
        <f t="shared" si="0"/>
        <v>15</v>
      </c>
    </row>
    <row r="29" spans="1:20" ht="18" x14ac:dyDescent="0.4">
      <c r="A29" s="471">
        <v>17</v>
      </c>
      <c r="B29" s="503" t="s">
        <v>358</v>
      </c>
      <c r="C29" s="597" t="s">
        <v>370</v>
      </c>
      <c r="D29" s="547"/>
      <c r="E29" s="486"/>
      <c r="F29" s="547"/>
      <c r="G29" s="486"/>
      <c r="H29" s="547">
        <v>6</v>
      </c>
      <c r="I29" s="486">
        <v>14</v>
      </c>
      <c r="J29" s="547"/>
      <c r="K29" s="486"/>
      <c r="L29" s="547"/>
      <c r="M29" s="486"/>
      <c r="N29" s="547"/>
      <c r="O29" s="486"/>
      <c r="P29" s="547"/>
      <c r="Q29" s="486"/>
      <c r="R29" s="547"/>
      <c r="S29" s="519"/>
      <c r="T29" s="514">
        <f t="shared" si="0"/>
        <v>14</v>
      </c>
    </row>
    <row r="30" spans="1:20" ht="18" x14ac:dyDescent="0.4">
      <c r="A30" s="471">
        <v>18</v>
      </c>
      <c r="B30" s="503" t="s">
        <v>27</v>
      </c>
      <c r="C30" s="599" t="s">
        <v>370</v>
      </c>
      <c r="D30" s="547">
        <v>6</v>
      </c>
      <c r="E30" s="486">
        <v>11</v>
      </c>
      <c r="F30" s="547"/>
      <c r="G30" s="486"/>
      <c r="H30" s="547"/>
      <c r="I30" s="486"/>
      <c r="J30" s="547"/>
      <c r="K30" s="486"/>
      <c r="L30" s="547"/>
      <c r="M30" s="486"/>
      <c r="N30" s="547"/>
      <c r="O30" s="486"/>
      <c r="P30" s="547"/>
      <c r="Q30" s="486"/>
      <c r="R30" s="547"/>
      <c r="S30" s="519"/>
      <c r="T30" s="514">
        <f t="shared" si="0"/>
        <v>11</v>
      </c>
    </row>
    <row r="31" spans="1:20" ht="18" x14ac:dyDescent="0.4">
      <c r="A31" s="471">
        <v>19</v>
      </c>
      <c r="B31" s="506" t="s">
        <v>41</v>
      </c>
      <c r="C31" s="597" t="s">
        <v>370</v>
      </c>
      <c r="D31" s="547"/>
      <c r="E31" s="486"/>
      <c r="F31" s="547"/>
      <c r="G31" s="486"/>
      <c r="H31" s="547"/>
      <c r="I31" s="486"/>
      <c r="J31" s="547"/>
      <c r="K31" s="486"/>
      <c r="L31" s="547">
        <v>7</v>
      </c>
      <c r="M31" s="486">
        <v>9</v>
      </c>
      <c r="N31" s="547"/>
      <c r="O31" s="486"/>
      <c r="P31" s="547"/>
      <c r="Q31" s="486"/>
      <c r="R31" s="547"/>
      <c r="S31" s="519"/>
      <c r="T31" s="514">
        <f t="shared" si="0"/>
        <v>9</v>
      </c>
    </row>
    <row r="32" spans="1:20" ht="18.5" thickBot="1" x14ac:dyDescent="0.45">
      <c r="A32" s="471">
        <v>20</v>
      </c>
      <c r="B32" s="503" t="s">
        <v>334</v>
      </c>
      <c r="C32" s="599" t="s">
        <v>372</v>
      </c>
      <c r="D32" s="547">
        <v>15</v>
      </c>
      <c r="E32" s="486">
        <v>2</v>
      </c>
      <c r="F32" s="547"/>
      <c r="G32" s="486"/>
      <c r="H32" s="547"/>
      <c r="I32" s="486"/>
      <c r="J32" s="547"/>
      <c r="K32" s="486"/>
      <c r="L32" s="547">
        <v>13</v>
      </c>
      <c r="M32" s="486">
        <v>3</v>
      </c>
      <c r="N32" s="547"/>
      <c r="O32" s="486"/>
      <c r="P32" s="547"/>
      <c r="Q32" s="486"/>
      <c r="R32" s="547">
        <v>12</v>
      </c>
      <c r="S32" s="519">
        <v>2</v>
      </c>
      <c r="T32" s="517">
        <f t="shared" si="0"/>
        <v>7</v>
      </c>
    </row>
    <row r="33" spans="1:20" ht="18.5" thickBot="1" x14ac:dyDescent="0.45">
      <c r="A33" s="1022" t="s">
        <v>330</v>
      </c>
      <c r="B33" s="1023"/>
      <c r="C33" s="1023"/>
      <c r="D33" s="1023"/>
      <c r="E33" s="1023"/>
      <c r="F33" s="1023"/>
      <c r="G33" s="1023"/>
      <c r="H33" s="1023"/>
      <c r="I33" s="1023"/>
      <c r="J33" s="1023"/>
      <c r="K33" s="1023"/>
      <c r="L33" s="1023"/>
      <c r="M33" s="1023"/>
      <c r="N33" s="1023"/>
      <c r="O33" s="1023"/>
      <c r="P33" s="1023"/>
      <c r="Q33" s="1023"/>
      <c r="R33" s="1023"/>
      <c r="S33" s="1023"/>
      <c r="T33" s="1024"/>
    </row>
    <row r="34" spans="1:20" ht="18.5" thickBot="1" x14ac:dyDescent="0.45">
      <c r="A34" s="469">
        <v>1</v>
      </c>
      <c r="B34" s="507" t="s">
        <v>226</v>
      </c>
      <c r="C34" s="596" t="s">
        <v>374</v>
      </c>
      <c r="D34" s="488">
        <v>4</v>
      </c>
      <c r="E34" s="489">
        <v>13</v>
      </c>
      <c r="F34" s="488">
        <v>4</v>
      </c>
      <c r="G34" s="489">
        <v>10</v>
      </c>
      <c r="H34" s="488"/>
      <c r="I34" s="489"/>
      <c r="J34" s="488"/>
      <c r="K34" s="489"/>
      <c r="L34" s="488">
        <v>4</v>
      </c>
      <c r="M34" s="489">
        <v>12</v>
      </c>
      <c r="N34" s="488">
        <v>6</v>
      </c>
      <c r="O34" s="489">
        <v>9</v>
      </c>
      <c r="P34" s="488"/>
      <c r="Q34" s="489"/>
      <c r="R34" s="488">
        <v>4</v>
      </c>
      <c r="S34" s="489">
        <v>10</v>
      </c>
      <c r="T34" s="490">
        <f t="shared" ref="T34:T47" si="1">SUM(E34,G34,I34,K34,M34,S34,O34,Q34)</f>
        <v>54</v>
      </c>
    </row>
    <row r="35" spans="1:20" ht="18" x14ac:dyDescent="0.4">
      <c r="A35" s="630">
        <v>2</v>
      </c>
      <c r="B35" s="503" t="s">
        <v>295</v>
      </c>
      <c r="C35" s="597" t="s">
        <v>374</v>
      </c>
      <c r="D35" s="475">
        <v>8</v>
      </c>
      <c r="E35" s="476">
        <v>9</v>
      </c>
      <c r="F35" s="475">
        <v>7</v>
      </c>
      <c r="G35" s="476">
        <v>7</v>
      </c>
      <c r="H35" s="475">
        <v>13</v>
      </c>
      <c r="I35" s="476">
        <v>7</v>
      </c>
      <c r="J35" s="475">
        <v>9</v>
      </c>
      <c r="K35" s="476">
        <v>10</v>
      </c>
      <c r="L35" s="475">
        <v>8</v>
      </c>
      <c r="M35" s="476">
        <v>8</v>
      </c>
      <c r="N35" s="475">
        <v>5</v>
      </c>
      <c r="O35" s="476">
        <v>10</v>
      </c>
      <c r="P35" s="475"/>
      <c r="Q35" s="476"/>
      <c r="R35" s="475"/>
      <c r="S35" s="476"/>
      <c r="T35" s="514">
        <f t="shared" si="1"/>
        <v>51</v>
      </c>
    </row>
    <row r="36" spans="1:20" ht="18.5" thickBot="1" x14ac:dyDescent="0.45">
      <c r="A36" s="586">
        <v>3</v>
      </c>
      <c r="B36" s="631" t="s">
        <v>234</v>
      </c>
      <c r="C36" s="598" t="s">
        <v>374</v>
      </c>
      <c r="D36" s="491">
        <v>12</v>
      </c>
      <c r="E36" s="492">
        <v>5</v>
      </c>
      <c r="F36" s="491">
        <v>8</v>
      </c>
      <c r="G36" s="492">
        <v>6</v>
      </c>
      <c r="H36" s="491">
        <v>10</v>
      </c>
      <c r="I36" s="492">
        <v>10</v>
      </c>
      <c r="J36" s="491"/>
      <c r="K36" s="492"/>
      <c r="L36" s="491">
        <v>5</v>
      </c>
      <c r="M36" s="492">
        <v>11</v>
      </c>
      <c r="N36" s="491">
        <v>9</v>
      </c>
      <c r="O36" s="492">
        <v>6</v>
      </c>
      <c r="P36" s="491">
        <v>2</v>
      </c>
      <c r="Q36" s="492">
        <v>10</v>
      </c>
      <c r="R36" s="491"/>
      <c r="S36" s="492"/>
      <c r="T36" s="493">
        <f t="shared" si="1"/>
        <v>48</v>
      </c>
    </row>
    <row r="37" spans="1:20" ht="18.5" thickTop="1" x14ac:dyDescent="0.4">
      <c r="A37" s="473">
        <v>4</v>
      </c>
      <c r="B37" s="504" t="s">
        <v>349</v>
      </c>
      <c r="C37" s="599" t="s">
        <v>375</v>
      </c>
      <c r="D37" s="470">
        <v>13</v>
      </c>
      <c r="E37" s="471">
        <v>4</v>
      </c>
      <c r="F37" s="470"/>
      <c r="G37" s="471"/>
      <c r="H37" s="470">
        <v>16</v>
      </c>
      <c r="I37" s="471">
        <v>4</v>
      </c>
      <c r="J37" s="470">
        <v>8</v>
      </c>
      <c r="K37" s="471">
        <v>11</v>
      </c>
      <c r="L37" s="470">
        <v>11</v>
      </c>
      <c r="M37" s="471">
        <v>5</v>
      </c>
      <c r="N37" s="470">
        <v>11</v>
      </c>
      <c r="O37" s="471">
        <v>4</v>
      </c>
      <c r="P37" s="470">
        <v>5</v>
      </c>
      <c r="Q37" s="471">
        <v>4</v>
      </c>
      <c r="R37" s="470">
        <v>7</v>
      </c>
      <c r="S37" s="471">
        <v>7</v>
      </c>
      <c r="T37" s="473">
        <f t="shared" si="1"/>
        <v>39</v>
      </c>
    </row>
    <row r="38" spans="1:20" ht="18" x14ac:dyDescent="0.4">
      <c r="A38" s="514">
        <v>5</v>
      </c>
      <c r="B38" s="505" t="s">
        <v>348</v>
      </c>
      <c r="C38" s="597" t="s">
        <v>374</v>
      </c>
      <c r="D38" s="470">
        <v>11</v>
      </c>
      <c r="E38" s="471">
        <v>6</v>
      </c>
      <c r="F38" s="470">
        <v>10</v>
      </c>
      <c r="G38" s="471">
        <v>4</v>
      </c>
      <c r="H38" s="470">
        <v>15</v>
      </c>
      <c r="I38" s="471">
        <v>5</v>
      </c>
      <c r="J38" s="470"/>
      <c r="K38" s="471"/>
      <c r="L38" s="470">
        <v>12</v>
      </c>
      <c r="M38" s="471">
        <v>4</v>
      </c>
      <c r="N38" s="470">
        <v>10</v>
      </c>
      <c r="O38" s="471">
        <v>5</v>
      </c>
      <c r="P38" s="470">
        <v>4</v>
      </c>
      <c r="Q38" s="471">
        <v>5</v>
      </c>
      <c r="R38" s="470"/>
      <c r="S38" s="471"/>
      <c r="T38" s="514">
        <f t="shared" si="1"/>
        <v>29</v>
      </c>
    </row>
    <row r="39" spans="1:20" ht="18" x14ac:dyDescent="0.4">
      <c r="A39" s="473">
        <v>6</v>
      </c>
      <c r="B39" s="505" t="s">
        <v>353</v>
      </c>
      <c r="C39" s="597" t="s">
        <v>374</v>
      </c>
      <c r="D39" s="470"/>
      <c r="E39" s="471"/>
      <c r="F39" s="470">
        <v>9</v>
      </c>
      <c r="G39" s="471">
        <v>5</v>
      </c>
      <c r="H39" s="470">
        <v>17</v>
      </c>
      <c r="I39" s="471">
        <v>3</v>
      </c>
      <c r="J39" s="470">
        <v>10</v>
      </c>
      <c r="K39" s="471">
        <v>9</v>
      </c>
      <c r="L39" s="470"/>
      <c r="M39" s="471"/>
      <c r="N39" s="470"/>
      <c r="O39" s="471"/>
      <c r="P39" s="470">
        <v>3</v>
      </c>
      <c r="Q39" s="471">
        <v>7</v>
      </c>
      <c r="R39" s="470"/>
      <c r="S39" s="471"/>
      <c r="T39" s="514">
        <f t="shared" si="1"/>
        <v>24</v>
      </c>
    </row>
    <row r="40" spans="1:20" ht="18" x14ac:dyDescent="0.4">
      <c r="A40" s="473">
        <v>7</v>
      </c>
      <c r="B40" s="505" t="s">
        <v>320</v>
      </c>
      <c r="C40" s="597" t="s">
        <v>374</v>
      </c>
      <c r="D40" s="470">
        <v>14</v>
      </c>
      <c r="E40" s="471">
        <v>3</v>
      </c>
      <c r="F40" s="470">
        <v>11</v>
      </c>
      <c r="G40" s="471">
        <v>3</v>
      </c>
      <c r="H40" s="470"/>
      <c r="I40" s="471"/>
      <c r="J40" s="470">
        <v>12</v>
      </c>
      <c r="K40" s="471">
        <v>7</v>
      </c>
      <c r="L40" s="470"/>
      <c r="M40" s="471"/>
      <c r="N40" s="470">
        <v>13</v>
      </c>
      <c r="O40" s="471">
        <v>2</v>
      </c>
      <c r="P40" s="470">
        <v>7</v>
      </c>
      <c r="Q40" s="471">
        <v>2</v>
      </c>
      <c r="R40" s="470">
        <v>9</v>
      </c>
      <c r="S40" s="471">
        <v>5</v>
      </c>
      <c r="T40" s="514">
        <f t="shared" si="1"/>
        <v>22</v>
      </c>
    </row>
    <row r="41" spans="1:20" ht="18" x14ac:dyDescent="0.4">
      <c r="A41" s="473">
        <v>8</v>
      </c>
      <c r="B41" s="505" t="s">
        <v>352</v>
      </c>
      <c r="C41" s="597" t="s">
        <v>375</v>
      </c>
      <c r="D41" s="470"/>
      <c r="E41" s="471"/>
      <c r="F41" s="470">
        <v>13</v>
      </c>
      <c r="G41" s="471">
        <v>1</v>
      </c>
      <c r="H41" s="470"/>
      <c r="I41" s="471"/>
      <c r="J41" s="470">
        <v>13</v>
      </c>
      <c r="K41" s="471">
        <v>6</v>
      </c>
      <c r="L41" s="470">
        <v>14</v>
      </c>
      <c r="M41" s="471">
        <v>2</v>
      </c>
      <c r="N41" s="470">
        <v>12</v>
      </c>
      <c r="O41" s="471">
        <v>3</v>
      </c>
      <c r="P41" s="470">
        <v>8</v>
      </c>
      <c r="Q41" s="471">
        <v>1</v>
      </c>
      <c r="R41" s="470">
        <v>11</v>
      </c>
      <c r="S41" s="471">
        <v>3</v>
      </c>
      <c r="T41" s="514">
        <f t="shared" si="1"/>
        <v>16</v>
      </c>
    </row>
    <row r="42" spans="1:20" ht="18" x14ac:dyDescent="0.4">
      <c r="A42" s="473">
        <v>9</v>
      </c>
      <c r="B42" s="503" t="s">
        <v>350</v>
      </c>
      <c r="C42" s="597" t="s">
        <v>374</v>
      </c>
      <c r="D42" s="475">
        <v>16</v>
      </c>
      <c r="E42" s="476">
        <v>1</v>
      </c>
      <c r="F42" s="475">
        <v>12</v>
      </c>
      <c r="G42" s="476">
        <v>2</v>
      </c>
      <c r="H42" s="475">
        <v>19</v>
      </c>
      <c r="I42" s="476">
        <v>1</v>
      </c>
      <c r="J42" s="475">
        <v>17</v>
      </c>
      <c r="K42" s="476">
        <v>2</v>
      </c>
      <c r="L42" s="475"/>
      <c r="M42" s="476"/>
      <c r="N42" s="475"/>
      <c r="O42" s="476"/>
      <c r="P42" s="475"/>
      <c r="Q42" s="476"/>
      <c r="R42" s="475">
        <v>10</v>
      </c>
      <c r="S42" s="476">
        <v>4</v>
      </c>
      <c r="T42" s="514">
        <f t="shared" si="1"/>
        <v>10</v>
      </c>
    </row>
    <row r="43" spans="1:20" ht="18" x14ac:dyDescent="0.4">
      <c r="A43" s="473">
        <v>10</v>
      </c>
      <c r="B43" s="503" t="s">
        <v>366</v>
      </c>
      <c r="C43" s="597" t="s">
        <v>376</v>
      </c>
      <c r="D43" s="475"/>
      <c r="E43" s="476"/>
      <c r="F43" s="475"/>
      <c r="G43" s="476"/>
      <c r="H43" s="475"/>
      <c r="I43" s="476"/>
      <c r="J43" s="475">
        <v>15</v>
      </c>
      <c r="K43" s="476">
        <v>4</v>
      </c>
      <c r="L43" s="475"/>
      <c r="M43" s="476"/>
      <c r="N43" s="475"/>
      <c r="O43" s="476"/>
      <c r="P43" s="475">
        <v>6</v>
      </c>
      <c r="Q43" s="476">
        <v>3</v>
      </c>
      <c r="R43" s="475">
        <v>13</v>
      </c>
      <c r="S43" s="476">
        <v>1</v>
      </c>
      <c r="T43" s="514">
        <f t="shared" si="1"/>
        <v>8</v>
      </c>
    </row>
    <row r="44" spans="1:20" ht="18" x14ac:dyDescent="0.4">
      <c r="A44" s="473">
        <v>11</v>
      </c>
      <c r="B44" s="505" t="s">
        <v>380</v>
      </c>
      <c r="C44" s="597" t="s">
        <v>375</v>
      </c>
      <c r="D44" s="470"/>
      <c r="E44" s="471"/>
      <c r="F44" s="470"/>
      <c r="G44" s="471"/>
      <c r="H44" s="470"/>
      <c r="I44" s="471"/>
      <c r="J44" s="470"/>
      <c r="K44" s="471"/>
      <c r="L44" s="470"/>
      <c r="M44" s="471"/>
      <c r="N44" s="470">
        <v>8</v>
      </c>
      <c r="O44" s="471">
        <v>7</v>
      </c>
      <c r="P44" s="470"/>
      <c r="Q44" s="471"/>
      <c r="R44" s="470"/>
      <c r="S44" s="471"/>
      <c r="T44" s="514">
        <f t="shared" si="1"/>
        <v>7</v>
      </c>
    </row>
    <row r="45" spans="1:20" ht="18" x14ac:dyDescent="0.4">
      <c r="A45" s="473">
        <v>12</v>
      </c>
      <c r="B45" s="505" t="s">
        <v>367</v>
      </c>
      <c r="C45" s="597" t="s">
        <v>374</v>
      </c>
      <c r="D45" s="470"/>
      <c r="E45" s="471"/>
      <c r="F45" s="470"/>
      <c r="G45" s="471"/>
      <c r="H45" s="470"/>
      <c r="I45" s="471"/>
      <c r="J45" s="470">
        <v>14</v>
      </c>
      <c r="K45" s="471">
        <v>5</v>
      </c>
      <c r="L45" s="470">
        <v>15</v>
      </c>
      <c r="M45" s="471">
        <v>1</v>
      </c>
      <c r="N45" s="470"/>
      <c r="O45" s="471"/>
      <c r="P45" s="470"/>
      <c r="Q45" s="471"/>
      <c r="R45" s="470"/>
      <c r="S45" s="471"/>
      <c r="T45" s="514">
        <f t="shared" si="1"/>
        <v>6</v>
      </c>
    </row>
    <row r="46" spans="1:20" ht="18" x14ac:dyDescent="0.4">
      <c r="A46" s="473">
        <v>13</v>
      </c>
      <c r="B46" s="503" t="s">
        <v>359</v>
      </c>
      <c r="C46" s="597" t="s">
        <v>375</v>
      </c>
      <c r="D46" s="475"/>
      <c r="E46" s="476"/>
      <c r="F46" s="475"/>
      <c r="G46" s="476"/>
      <c r="H46" s="475">
        <v>18</v>
      </c>
      <c r="I46" s="476">
        <v>2</v>
      </c>
      <c r="J46" s="475">
        <v>16</v>
      </c>
      <c r="K46" s="476">
        <v>3</v>
      </c>
      <c r="L46" s="475"/>
      <c r="M46" s="476"/>
      <c r="N46" s="475"/>
      <c r="O46" s="476"/>
      <c r="P46" s="475"/>
      <c r="Q46" s="476"/>
      <c r="R46" s="475"/>
      <c r="S46" s="476"/>
      <c r="T46" s="514">
        <f t="shared" si="1"/>
        <v>5</v>
      </c>
    </row>
    <row r="47" spans="1:20" ht="18.5" thickBot="1" x14ac:dyDescent="0.45">
      <c r="A47" s="517">
        <v>14</v>
      </c>
      <c r="B47" s="511" t="s">
        <v>368</v>
      </c>
      <c r="C47" s="601" t="s">
        <v>374</v>
      </c>
      <c r="D47" s="512"/>
      <c r="E47" s="513"/>
      <c r="F47" s="512"/>
      <c r="G47" s="513"/>
      <c r="H47" s="512"/>
      <c r="I47" s="513"/>
      <c r="J47" s="512">
        <v>18</v>
      </c>
      <c r="K47" s="513">
        <v>1</v>
      </c>
      <c r="L47" s="512"/>
      <c r="M47" s="513"/>
      <c r="N47" s="512"/>
      <c r="O47" s="513"/>
      <c r="P47" s="512"/>
      <c r="Q47" s="513"/>
      <c r="R47" s="512"/>
      <c r="S47" s="513"/>
      <c r="T47" s="517">
        <f t="shared" si="1"/>
        <v>1</v>
      </c>
    </row>
  </sheetData>
  <mergeCells count="13">
    <mergeCell ref="A33:T33"/>
    <mergeCell ref="D11:E11"/>
    <mergeCell ref="F11:G11"/>
    <mergeCell ref="H11:I11"/>
    <mergeCell ref="J11:K11"/>
    <mergeCell ref="L11:M11"/>
    <mergeCell ref="R11:S11"/>
    <mergeCell ref="N11:O11"/>
    <mergeCell ref="P11:Q11"/>
    <mergeCell ref="A11:A12"/>
    <mergeCell ref="C11:C12"/>
    <mergeCell ref="B11:B12"/>
    <mergeCell ref="T11:T12"/>
  </mergeCells>
  <pageMargins left="0.25" right="0.25" top="0.75" bottom="0.75" header="0.3" footer="0.3"/>
  <pageSetup paperSize="9" scale="77" fitToHeight="0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Ark2">
    <tabColor rgb="FFFF0000"/>
  </sheetPr>
  <dimension ref="A1:R50"/>
  <sheetViews>
    <sheetView zoomScale="80" zoomScaleNormal="80" workbookViewId="0">
      <selection sqref="A1:O50"/>
    </sheetView>
  </sheetViews>
  <sheetFormatPr baseColWidth="10" defaultRowHeight="13" x14ac:dyDescent="0.3"/>
  <cols>
    <col min="1" max="1" width="4.7265625" customWidth="1"/>
    <col min="2" max="2" width="17.26953125" bestFit="1" customWidth="1"/>
    <col min="3" max="3" width="4.453125" style="1" bestFit="1" customWidth="1"/>
    <col min="4" max="4" width="5.54296875" customWidth="1"/>
    <col min="5" max="5" width="4.453125" style="4" bestFit="1" customWidth="1"/>
    <col min="6" max="6" width="6" style="2" customWidth="1"/>
    <col min="7" max="7" width="3.81640625" bestFit="1" customWidth="1"/>
    <col min="8" max="8" width="6.453125" customWidth="1"/>
    <col min="9" max="9" width="4.54296875" style="4" bestFit="1" customWidth="1"/>
    <col min="10" max="10" width="4.81640625" style="2" bestFit="1" customWidth="1"/>
    <col min="11" max="11" width="4.54296875" style="2" bestFit="1" customWidth="1"/>
    <col min="12" max="12" width="5.81640625" style="2" customWidth="1"/>
    <col min="13" max="13" width="4.54296875" style="2" bestFit="1" customWidth="1"/>
    <col min="14" max="14" width="4.81640625" style="2" bestFit="1" customWidth="1"/>
    <col min="15" max="15" width="7.453125" style="2" bestFit="1" customWidth="1"/>
    <col min="16" max="16" width="4.26953125" style="2" customWidth="1"/>
    <col min="17" max="18" width="3.453125" style="2" bestFit="1" customWidth="1"/>
    <col min="19" max="19" width="6" customWidth="1"/>
    <col min="20" max="21" width="2.453125" customWidth="1"/>
    <col min="22" max="23" width="2" bestFit="1" customWidth="1"/>
    <col min="24" max="25" width="0.1796875" customWidth="1"/>
    <col min="26" max="27" width="3" bestFit="1" customWidth="1"/>
  </cols>
  <sheetData>
    <row r="1" spans="1:18" ht="22.5" x14ac:dyDescent="0.45">
      <c r="A1" s="357" t="s">
        <v>231</v>
      </c>
      <c r="B1" s="43"/>
      <c r="C1" s="41"/>
      <c r="D1" s="41"/>
      <c r="E1" s="7"/>
      <c r="F1" s="7"/>
      <c r="G1" s="41"/>
      <c r="H1" s="44"/>
      <c r="I1" s="7"/>
      <c r="J1" s="5"/>
      <c r="K1" s="5"/>
      <c r="L1" s="5"/>
      <c r="M1" s="5"/>
      <c r="N1" s="5"/>
      <c r="O1" s="5"/>
      <c r="P1" s="5"/>
      <c r="Q1" s="5"/>
      <c r="R1" s="5"/>
    </row>
    <row r="2" spans="1:18" ht="22.5" x14ac:dyDescent="0.45">
      <c r="A2" s="357" t="s">
        <v>345</v>
      </c>
      <c r="B2" s="43"/>
      <c r="C2" s="41"/>
      <c r="D2" s="41"/>
      <c r="E2" s="7"/>
      <c r="F2" s="7"/>
      <c r="G2" s="41"/>
      <c r="H2" s="44"/>
      <c r="I2" s="7"/>
      <c r="J2" s="5"/>
      <c r="K2" s="5"/>
      <c r="L2" s="5"/>
      <c r="M2" s="5"/>
      <c r="N2" s="5"/>
      <c r="O2" s="5"/>
      <c r="P2" s="5"/>
      <c r="Q2" s="5"/>
      <c r="R2" s="5"/>
    </row>
    <row r="3" spans="1:18" ht="26" x14ac:dyDescent="0.6">
      <c r="A3" s="13" t="s">
        <v>315</v>
      </c>
      <c r="B3" s="14"/>
      <c r="C3" s="5"/>
      <c r="D3" s="5"/>
      <c r="E3" s="7"/>
      <c r="F3" s="7"/>
      <c r="G3" s="5"/>
      <c r="H3" s="7"/>
      <c r="I3" s="7"/>
      <c r="J3" s="5"/>
      <c r="K3" s="5"/>
      <c r="L3" s="5"/>
      <c r="M3" s="5"/>
      <c r="N3" s="5"/>
      <c r="O3" s="5"/>
      <c r="P3" s="5"/>
      <c r="Q3" s="5"/>
      <c r="R3" s="5"/>
    </row>
    <row r="4" spans="1:18" ht="21" x14ac:dyDescent="0.5">
      <c r="A4" s="584" t="s">
        <v>382</v>
      </c>
      <c r="B4" s="14"/>
      <c r="C4" s="5"/>
      <c r="D4" s="5"/>
      <c r="E4" s="7"/>
      <c r="F4" s="7"/>
      <c r="G4" s="5"/>
      <c r="H4" s="7"/>
      <c r="I4" s="7"/>
      <c r="J4" s="5"/>
      <c r="K4" s="5"/>
      <c r="L4" s="5"/>
      <c r="M4" s="5"/>
      <c r="N4" s="5"/>
      <c r="O4" s="5"/>
      <c r="P4" s="5"/>
      <c r="Q4" s="5"/>
      <c r="R4" s="5"/>
    </row>
    <row r="5" spans="1:18" ht="15.5" x14ac:dyDescent="0.35">
      <c r="A5" s="13" t="s">
        <v>333</v>
      </c>
      <c r="B5" s="6"/>
      <c r="C5" s="5"/>
      <c r="D5" s="5"/>
      <c r="E5" s="7"/>
      <c r="F5" s="7"/>
      <c r="G5" s="5"/>
      <c r="H5" s="7"/>
      <c r="I5" s="7"/>
      <c r="J5" s="5"/>
      <c r="K5" s="5"/>
      <c r="L5" s="5"/>
      <c r="M5" s="5"/>
      <c r="N5" s="5"/>
      <c r="O5" s="5"/>
      <c r="P5" s="5"/>
      <c r="Q5" s="5"/>
      <c r="R5" s="5"/>
    </row>
    <row r="6" spans="1:18" ht="15.5" x14ac:dyDescent="0.35">
      <c r="A6" s="13" t="s">
        <v>9</v>
      </c>
      <c r="B6" s="6"/>
      <c r="C6" s="5"/>
      <c r="D6" s="5"/>
      <c r="E6" s="7"/>
      <c r="F6" s="7"/>
      <c r="G6" s="5"/>
      <c r="H6" s="7"/>
      <c r="I6" s="7"/>
      <c r="J6" s="5"/>
      <c r="K6" s="5"/>
      <c r="L6" s="5"/>
      <c r="M6" s="5"/>
      <c r="N6" s="5"/>
      <c r="O6" s="5"/>
      <c r="P6" s="5"/>
      <c r="Q6" s="5"/>
      <c r="R6" s="5"/>
    </row>
    <row r="7" spans="1:18" ht="15.5" x14ac:dyDescent="0.35">
      <c r="A7" s="13" t="s">
        <v>14</v>
      </c>
      <c r="B7" s="6"/>
      <c r="C7" s="5"/>
      <c r="D7" s="5"/>
      <c r="E7" s="7"/>
      <c r="F7" s="7"/>
      <c r="G7" s="5"/>
      <c r="H7" s="7"/>
      <c r="I7" s="7"/>
      <c r="J7" s="5"/>
      <c r="K7" s="5"/>
      <c r="L7" s="5"/>
      <c r="M7" s="5"/>
      <c r="N7" s="5"/>
      <c r="O7" s="5"/>
      <c r="P7" s="5"/>
      <c r="Q7" s="5"/>
      <c r="R7" s="5"/>
    </row>
    <row r="8" spans="1:18" ht="15.5" x14ac:dyDescent="0.35">
      <c r="A8" s="66" t="s">
        <v>134</v>
      </c>
      <c r="C8" s="5"/>
      <c r="D8" s="5"/>
      <c r="E8" s="7"/>
      <c r="F8" s="7"/>
      <c r="G8" s="5"/>
      <c r="H8" s="7"/>
      <c r="I8" s="7"/>
      <c r="J8" s="5"/>
      <c r="K8" s="5"/>
      <c r="L8" s="5"/>
      <c r="M8" s="5"/>
      <c r="N8" s="5"/>
      <c r="O8" s="5"/>
      <c r="P8" s="5"/>
      <c r="Q8" s="5"/>
      <c r="R8" s="5"/>
    </row>
    <row r="9" spans="1:18" ht="15.5" x14ac:dyDescent="0.35">
      <c r="A9" s="13" t="s">
        <v>208</v>
      </c>
      <c r="B9" s="6"/>
      <c r="C9" s="5"/>
      <c r="D9" s="5"/>
      <c r="E9" s="7"/>
      <c r="F9" s="7"/>
      <c r="G9" s="5"/>
      <c r="H9" s="7"/>
      <c r="I9" s="7"/>
      <c r="J9" s="5"/>
      <c r="K9" s="5"/>
      <c r="L9" s="5"/>
      <c r="M9" s="5"/>
      <c r="N9" s="5"/>
      <c r="O9" s="5"/>
      <c r="P9" s="5"/>
      <c r="Q9" s="5"/>
      <c r="R9" s="5"/>
    </row>
    <row r="10" spans="1:18" s="289" customFormat="1" ht="15.5" x14ac:dyDescent="0.35">
      <c r="A10" s="600" t="s">
        <v>377</v>
      </c>
      <c r="B10" s="7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s="294" customFormat="1" ht="16" thickBot="1" x14ac:dyDescent="0.4">
      <c r="A11" s="290" t="s">
        <v>210</v>
      </c>
      <c r="B11" s="291"/>
      <c r="C11" s="292"/>
      <c r="D11" s="292"/>
      <c r="E11" s="292"/>
      <c r="F11" s="292"/>
      <c r="G11" s="292"/>
      <c r="H11" s="292"/>
      <c r="I11" s="7"/>
      <c r="J11" s="292"/>
      <c r="K11" s="292"/>
      <c r="L11" s="292"/>
      <c r="M11" s="292"/>
      <c r="N11" s="292"/>
      <c r="O11" s="292"/>
      <c r="P11" s="292"/>
      <c r="Q11" s="292"/>
      <c r="R11" s="292"/>
    </row>
    <row r="12" spans="1:18" s="354" customFormat="1" ht="14.5" thickBot="1" x14ac:dyDescent="0.35">
      <c r="A12" s="351"/>
      <c r="B12" s="352"/>
      <c r="C12" s="1019">
        <v>42754</v>
      </c>
      <c r="D12" s="1020"/>
      <c r="E12" s="1019">
        <v>42789</v>
      </c>
      <c r="F12" s="1020"/>
      <c r="G12" s="1019">
        <v>42810</v>
      </c>
      <c r="H12" s="1020"/>
      <c r="I12" s="1019">
        <v>42831</v>
      </c>
      <c r="J12" s="1020"/>
      <c r="K12" s="1019">
        <v>42859</v>
      </c>
      <c r="L12" s="1020"/>
      <c r="M12" s="1026">
        <v>42894</v>
      </c>
      <c r="N12" s="1027"/>
      <c r="O12" s="353" t="s">
        <v>111</v>
      </c>
    </row>
    <row r="13" spans="1:18" s="9" customFormat="1" ht="15" thickBot="1" x14ac:dyDescent="0.3">
      <c r="A13" s="602" t="s">
        <v>5</v>
      </c>
      <c r="B13" s="603" t="s">
        <v>3</v>
      </c>
      <c r="C13" s="604" t="s">
        <v>346</v>
      </c>
      <c r="D13" s="605" t="s">
        <v>1</v>
      </c>
      <c r="E13" s="604" t="s">
        <v>346</v>
      </c>
      <c r="F13" s="605" t="s">
        <v>1</v>
      </c>
      <c r="G13" s="604" t="s">
        <v>346</v>
      </c>
      <c r="H13" s="605" t="s">
        <v>1</v>
      </c>
      <c r="I13" s="604" t="s">
        <v>346</v>
      </c>
      <c r="J13" s="605" t="s">
        <v>1</v>
      </c>
      <c r="K13" s="604" t="s">
        <v>346</v>
      </c>
      <c r="L13" s="605" t="s">
        <v>1</v>
      </c>
      <c r="M13" s="604" t="s">
        <v>346</v>
      </c>
      <c r="N13" s="605" t="s">
        <v>1</v>
      </c>
      <c r="O13" s="606" t="s">
        <v>4</v>
      </c>
    </row>
    <row r="14" spans="1:18" ht="14.5" x14ac:dyDescent="0.35">
      <c r="A14" s="534">
        <v>1</v>
      </c>
      <c r="B14" s="607" t="s">
        <v>22</v>
      </c>
      <c r="C14" s="608">
        <v>1</v>
      </c>
      <c r="D14" s="609">
        <v>28</v>
      </c>
      <c r="E14" s="608">
        <v>1</v>
      </c>
      <c r="F14" s="609">
        <v>19</v>
      </c>
      <c r="G14" s="608">
        <v>1</v>
      </c>
      <c r="H14" s="609">
        <v>20</v>
      </c>
      <c r="I14" s="608">
        <v>1</v>
      </c>
      <c r="J14" s="609">
        <v>18</v>
      </c>
      <c r="K14" s="608"/>
      <c r="L14" s="609"/>
      <c r="M14" s="608">
        <v>1</v>
      </c>
      <c r="N14" s="609">
        <v>15</v>
      </c>
      <c r="O14" s="610">
        <f t="shared" ref="O14:O50" si="0">SUM(D14,F14,H14,J14,L14,N14)</f>
        <v>100</v>
      </c>
      <c r="P14"/>
      <c r="Q14"/>
      <c r="R14"/>
    </row>
    <row r="15" spans="1:18" ht="14.5" x14ac:dyDescent="0.35">
      <c r="A15" s="611">
        <v>2</v>
      </c>
      <c r="B15" s="612" t="s">
        <v>66</v>
      </c>
      <c r="C15" s="613">
        <v>3</v>
      </c>
      <c r="D15" s="614">
        <v>22</v>
      </c>
      <c r="E15" s="613">
        <v>5</v>
      </c>
      <c r="F15" s="614">
        <v>10</v>
      </c>
      <c r="G15" s="613">
        <v>4</v>
      </c>
      <c r="H15" s="614">
        <v>12</v>
      </c>
      <c r="I15" s="613">
        <v>5</v>
      </c>
      <c r="J15" s="614">
        <v>9</v>
      </c>
      <c r="K15" s="613">
        <v>3</v>
      </c>
      <c r="L15" s="614">
        <v>12</v>
      </c>
      <c r="M15" s="613"/>
      <c r="N15" s="614"/>
      <c r="O15" s="615">
        <f t="shared" si="0"/>
        <v>65</v>
      </c>
      <c r="P15"/>
      <c r="Q15"/>
      <c r="R15"/>
    </row>
    <row r="16" spans="1:18" ht="14.5" x14ac:dyDescent="0.35">
      <c r="A16" s="611">
        <v>3</v>
      </c>
      <c r="B16" s="616" t="s">
        <v>23</v>
      </c>
      <c r="C16" s="617">
        <v>2</v>
      </c>
      <c r="D16" s="614">
        <v>25</v>
      </c>
      <c r="E16" s="617"/>
      <c r="F16" s="618"/>
      <c r="G16" s="617">
        <v>2</v>
      </c>
      <c r="H16" s="614">
        <v>17</v>
      </c>
      <c r="I16" s="617">
        <v>2</v>
      </c>
      <c r="J16" s="618">
        <v>15</v>
      </c>
      <c r="K16" s="617"/>
      <c r="L16" s="618"/>
      <c r="M16" s="617"/>
      <c r="N16" s="618"/>
      <c r="O16" s="615">
        <f t="shared" si="0"/>
        <v>57</v>
      </c>
      <c r="P16"/>
      <c r="Q16"/>
      <c r="R16"/>
    </row>
    <row r="17" spans="1:18" ht="14.5" x14ac:dyDescent="0.35">
      <c r="A17" s="611">
        <v>4</v>
      </c>
      <c r="B17" s="612" t="s">
        <v>185</v>
      </c>
      <c r="C17" s="619">
        <v>12</v>
      </c>
      <c r="D17" s="614">
        <v>12</v>
      </c>
      <c r="E17" s="619"/>
      <c r="F17" s="620"/>
      <c r="G17" s="619">
        <v>5</v>
      </c>
      <c r="H17" s="614">
        <v>11</v>
      </c>
      <c r="I17" s="619">
        <v>9</v>
      </c>
      <c r="J17" s="620">
        <v>5</v>
      </c>
      <c r="K17" s="619">
        <v>4</v>
      </c>
      <c r="L17" s="620">
        <v>10</v>
      </c>
      <c r="M17" s="619">
        <v>3</v>
      </c>
      <c r="N17" s="620">
        <v>9</v>
      </c>
      <c r="O17" s="615">
        <f t="shared" si="0"/>
        <v>47</v>
      </c>
      <c r="P17"/>
      <c r="Q17"/>
      <c r="R17"/>
    </row>
    <row r="18" spans="1:18" ht="14.5" x14ac:dyDescent="0.35">
      <c r="A18" s="611">
        <v>4</v>
      </c>
      <c r="B18" s="612" t="s">
        <v>35</v>
      </c>
      <c r="C18" s="613">
        <v>11</v>
      </c>
      <c r="D18" s="614">
        <v>13</v>
      </c>
      <c r="E18" s="613">
        <v>9</v>
      </c>
      <c r="F18" s="614">
        <v>6</v>
      </c>
      <c r="G18" s="613">
        <v>7</v>
      </c>
      <c r="H18" s="614">
        <v>9</v>
      </c>
      <c r="I18" s="613">
        <v>7</v>
      </c>
      <c r="J18" s="614">
        <v>7</v>
      </c>
      <c r="K18" s="613"/>
      <c r="L18" s="614"/>
      <c r="M18" s="613">
        <v>2</v>
      </c>
      <c r="N18" s="614">
        <v>12</v>
      </c>
      <c r="O18" s="615">
        <f t="shared" si="0"/>
        <v>47</v>
      </c>
      <c r="P18"/>
      <c r="Q18"/>
      <c r="R18"/>
    </row>
    <row r="19" spans="1:18" ht="14.5" x14ac:dyDescent="0.35">
      <c r="A19" s="611">
        <v>6</v>
      </c>
      <c r="B19" s="612" t="s">
        <v>317</v>
      </c>
      <c r="C19" s="619">
        <v>10</v>
      </c>
      <c r="D19" s="614">
        <v>14</v>
      </c>
      <c r="E19" s="619">
        <v>14</v>
      </c>
      <c r="F19" s="620">
        <v>1</v>
      </c>
      <c r="G19" s="619">
        <v>8</v>
      </c>
      <c r="H19" s="614">
        <v>8</v>
      </c>
      <c r="I19" s="619"/>
      <c r="J19" s="620"/>
      <c r="K19" s="619">
        <v>5</v>
      </c>
      <c r="L19" s="620">
        <v>9</v>
      </c>
      <c r="M19" s="619">
        <v>10</v>
      </c>
      <c r="N19" s="620">
        <v>1</v>
      </c>
      <c r="O19" s="615">
        <f t="shared" si="0"/>
        <v>33</v>
      </c>
      <c r="P19"/>
      <c r="Q19"/>
      <c r="R19"/>
    </row>
    <row r="20" spans="1:18" ht="14.5" x14ac:dyDescent="0.35">
      <c r="A20" s="611">
        <v>7</v>
      </c>
      <c r="B20" s="621" t="s">
        <v>34</v>
      </c>
      <c r="C20" s="619">
        <v>9</v>
      </c>
      <c r="D20" s="614">
        <v>15</v>
      </c>
      <c r="E20" s="619"/>
      <c r="F20" s="620"/>
      <c r="G20" s="619">
        <v>12</v>
      </c>
      <c r="H20" s="614">
        <v>4</v>
      </c>
      <c r="I20" s="619"/>
      <c r="J20" s="620"/>
      <c r="K20" s="619">
        <v>9</v>
      </c>
      <c r="L20" s="620">
        <v>5</v>
      </c>
      <c r="M20" s="619">
        <v>5</v>
      </c>
      <c r="N20" s="620">
        <v>6</v>
      </c>
      <c r="O20" s="615">
        <f t="shared" si="0"/>
        <v>30</v>
      </c>
      <c r="P20"/>
      <c r="Q20"/>
      <c r="R20"/>
    </row>
    <row r="21" spans="1:18" ht="14.5" x14ac:dyDescent="0.35">
      <c r="A21" s="611">
        <v>8</v>
      </c>
      <c r="B21" s="612" t="s">
        <v>25</v>
      </c>
      <c r="C21" s="619">
        <v>5</v>
      </c>
      <c r="D21" s="614">
        <v>19</v>
      </c>
      <c r="E21" s="619"/>
      <c r="F21" s="620"/>
      <c r="G21" s="619"/>
      <c r="H21" s="614"/>
      <c r="I21" s="619"/>
      <c r="J21" s="620"/>
      <c r="K21" s="619">
        <v>7</v>
      </c>
      <c r="L21" s="620">
        <v>7</v>
      </c>
      <c r="M21" s="619"/>
      <c r="N21" s="620"/>
      <c r="O21" s="615">
        <f t="shared" si="0"/>
        <v>26</v>
      </c>
      <c r="P21"/>
      <c r="Q21"/>
      <c r="R21"/>
    </row>
    <row r="22" spans="1:18" ht="14.5" x14ac:dyDescent="0.35">
      <c r="A22" s="611">
        <v>9</v>
      </c>
      <c r="B22" s="612" t="s">
        <v>47</v>
      </c>
      <c r="C22" s="619">
        <v>16</v>
      </c>
      <c r="D22" s="614">
        <v>8</v>
      </c>
      <c r="E22" s="619">
        <v>11</v>
      </c>
      <c r="F22" s="620">
        <v>4</v>
      </c>
      <c r="G22" s="619">
        <v>15</v>
      </c>
      <c r="H22" s="614">
        <v>1</v>
      </c>
      <c r="I22" s="619">
        <v>10</v>
      </c>
      <c r="J22" s="620">
        <v>4</v>
      </c>
      <c r="K22" s="619">
        <v>13</v>
      </c>
      <c r="L22" s="620">
        <v>1</v>
      </c>
      <c r="M22" s="619">
        <v>4</v>
      </c>
      <c r="N22" s="620">
        <v>7</v>
      </c>
      <c r="O22" s="615">
        <f t="shared" si="0"/>
        <v>25</v>
      </c>
      <c r="P22"/>
      <c r="Q22"/>
      <c r="R22"/>
    </row>
    <row r="23" spans="1:18" ht="14.5" x14ac:dyDescent="0.35">
      <c r="A23" s="611">
        <v>10</v>
      </c>
      <c r="B23" s="612" t="s">
        <v>24</v>
      </c>
      <c r="C23" s="619"/>
      <c r="D23" s="614"/>
      <c r="E23" s="619"/>
      <c r="F23" s="620"/>
      <c r="G23" s="619">
        <v>3</v>
      </c>
      <c r="H23" s="614">
        <v>14</v>
      </c>
      <c r="I23" s="619">
        <v>4</v>
      </c>
      <c r="J23" s="620">
        <v>10</v>
      </c>
      <c r="K23" s="619"/>
      <c r="L23" s="620"/>
      <c r="M23" s="619"/>
      <c r="N23" s="620"/>
      <c r="O23" s="615">
        <f t="shared" si="0"/>
        <v>24</v>
      </c>
      <c r="P23"/>
      <c r="Q23"/>
      <c r="R23"/>
    </row>
    <row r="24" spans="1:18" ht="14.5" x14ac:dyDescent="0.35">
      <c r="A24" s="611">
        <v>10</v>
      </c>
      <c r="B24" s="612" t="s">
        <v>260</v>
      </c>
      <c r="C24" s="619"/>
      <c r="D24" s="614"/>
      <c r="E24" s="619">
        <v>6</v>
      </c>
      <c r="F24" s="620">
        <v>9</v>
      </c>
      <c r="G24" s="619"/>
      <c r="H24" s="614"/>
      <c r="I24" s="619"/>
      <c r="J24" s="620"/>
      <c r="K24" s="619">
        <v>2</v>
      </c>
      <c r="L24" s="620">
        <v>15</v>
      </c>
      <c r="M24" s="619"/>
      <c r="N24" s="620"/>
      <c r="O24" s="615">
        <f t="shared" si="0"/>
        <v>24</v>
      </c>
      <c r="P24"/>
      <c r="Q24"/>
      <c r="R24"/>
    </row>
    <row r="25" spans="1:18" ht="14.5" x14ac:dyDescent="0.35">
      <c r="A25" s="611">
        <v>12</v>
      </c>
      <c r="B25" s="612" t="s">
        <v>378</v>
      </c>
      <c r="C25" s="619">
        <v>15</v>
      </c>
      <c r="D25" s="614">
        <v>9</v>
      </c>
      <c r="E25" s="619"/>
      <c r="F25" s="620"/>
      <c r="G25" s="619">
        <v>14</v>
      </c>
      <c r="H25" s="614">
        <v>2</v>
      </c>
      <c r="I25" s="619">
        <v>12</v>
      </c>
      <c r="J25" s="620">
        <v>2</v>
      </c>
      <c r="K25" s="619">
        <v>8</v>
      </c>
      <c r="L25" s="620">
        <v>6</v>
      </c>
      <c r="M25" s="619">
        <v>8</v>
      </c>
      <c r="N25" s="620">
        <v>3</v>
      </c>
      <c r="O25" s="615">
        <f t="shared" si="0"/>
        <v>22</v>
      </c>
      <c r="P25"/>
      <c r="Q25"/>
      <c r="R25"/>
    </row>
    <row r="26" spans="1:18" ht="14.5" x14ac:dyDescent="0.35">
      <c r="A26" s="611">
        <v>13</v>
      </c>
      <c r="B26" s="612" t="s">
        <v>207</v>
      </c>
      <c r="C26" s="617">
        <v>6</v>
      </c>
      <c r="D26" s="614">
        <v>18</v>
      </c>
      <c r="E26" s="617">
        <v>13</v>
      </c>
      <c r="F26" s="618">
        <v>2</v>
      </c>
      <c r="G26" s="617"/>
      <c r="H26" s="614"/>
      <c r="I26" s="617"/>
      <c r="J26" s="618"/>
      <c r="K26" s="617"/>
      <c r="L26" s="618"/>
      <c r="M26" s="617"/>
      <c r="N26" s="618"/>
      <c r="O26" s="615">
        <f t="shared" si="0"/>
        <v>20</v>
      </c>
      <c r="P26"/>
      <c r="Q26"/>
      <c r="R26"/>
    </row>
    <row r="27" spans="1:18" ht="14.5" x14ac:dyDescent="0.35">
      <c r="A27" s="611">
        <v>13</v>
      </c>
      <c r="B27" s="612" t="s">
        <v>49</v>
      </c>
      <c r="C27" s="619">
        <v>4</v>
      </c>
      <c r="D27" s="614">
        <v>20</v>
      </c>
      <c r="E27" s="619"/>
      <c r="F27" s="620"/>
      <c r="G27" s="619"/>
      <c r="H27" s="614"/>
      <c r="I27" s="619"/>
      <c r="J27" s="620"/>
      <c r="K27" s="619"/>
      <c r="L27" s="620"/>
      <c r="M27" s="619"/>
      <c r="N27" s="620"/>
      <c r="O27" s="615">
        <f t="shared" si="0"/>
        <v>20</v>
      </c>
      <c r="P27"/>
      <c r="Q27"/>
      <c r="R27"/>
    </row>
    <row r="28" spans="1:18" ht="14.5" x14ac:dyDescent="0.35">
      <c r="A28" s="611">
        <v>15</v>
      </c>
      <c r="B28" s="612" t="s">
        <v>119</v>
      </c>
      <c r="C28" s="613">
        <v>8</v>
      </c>
      <c r="D28" s="614">
        <v>16</v>
      </c>
      <c r="E28" s="613"/>
      <c r="F28" s="614"/>
      <c r="G28" s="613"/>
      <c r="H28" s="614"/>
      <c r="I28" s="613">
        <v>11</v>
      </c>
      <c r="J28" s="614">
        <v>3</v>
      </c>
      <c r="K28" s="613"/>
      <c r="L28" s="614"/>
      <c r="M28" s="613"/>
      <c r="N28" s="614"/>
      <c r="O28" s="615">
        <f t="shared" si="0"/>
        <v>19</v>
      </c>
      <c r="P28"/>
      <c r="Q28"/>
      <c r="R28"/>
    </row>
    <row r="29" spans="1:18" ht="14.5" x14ac:dyDescent="0.35">
      <c r="A29" s="611">
        <v>16</v>
      </c>
      <c r="B29" s="612" t="s">
        <v>26</v>
      </c>
      <c r="C29" s="619">
        <v>13</v>
      </c>
      <c r="D29" s="614">
        <v>11</v>
      </c>
      <c r="E29" s="619"/>
      <c r="F29" s="620"/>
      <c r="G29" s="619">
        <v>9</v>
      </c>
      <c r="H29" s="614">
        <v>7</v>
      </c>
      <c r="I29" s="619"/>
      <c r="J29" s="620"/>
      <c r="K29" s="619"/>
      <c r="L29" s="620"/>
      <c r="M29" s="619"/>
      <c r="N29" s="620"/>
      <c r="O29" s="615">
        <f t="shared" si="0"/>
        <v>18</v>
      </c>
      <c r="P29"/>
      <c r="Q29"/>
      <c r="R29"/>
    </row>
    <row r="30" spans="1:18" ht="14.5" x14ac:dyDescent="0.35">
      <c r="A30" s="611">
        <v>16</v>
      </c>
      <c r="B30" s="612" t="s">
        <v>175</v>
      </c>
      <c r="C30" s="619"/>
      <c r="D30" s="614"/>
      <c r="E30" s="619"/>
      <c r="F30" s="620"/>
      <c r="G30" s="619"/>
      <c r="H30" s="614"/>
      <c r="I30" s="619"/>
      <c r="J30" s="620"/>
      <c r="K30" s="619">
        <v>1</v>
      </c>
      <c r="L30" s="620">
        <v>18</v>
      </c>
      <c r="M30" s="619"/>
      <c r="N30" s="620"/>
      <c r="O30" s="615">
        <f t="shared" si="0"/>
        <v>18</v>
      </c>
      <c r="P30"/>
      <c r="Q30"/>
      <c r="R30"/>
    </row>
    <row r="31" spans="1:18" ht="14.5" x14ac:dyDescent="0.35">
      <c r="A31" s="611">
        <v>18</v>
      </c>
      <c r="B31" s="612" t="s">
        <v>312</v>
      </c>
      <c r="C31" s="619">
        <v>7</v>
      </c>
      <c r="D31" s="620">
        <v>17</v>
      </c>
      <c r="E31" s="619"/>
      <c r="F31" s="620"/>
      <c r="G31" s="619"/>
      <c r="H31" s="620"/>
      <c r="I31" s="619"/>
      <c r="J31" s="620"/>
      <c r="K31" s="619"/>
      <c r="L31" s="620"/>
      <c r="M31" s="619"/>
      <c r="N31" s="620"/>
      <c r="O31" s="615">
        <f t="shared" si="0"/>
        <v>17</v>
      </c>
      <c r="P31"/>
      <c r="Q31"/>
      <c r="R31"/>
    </row>
    <row r="32" spans="1:18" ht="14.5" x14ac:dyDescent="0.35">
      <c r="A32" s="611">
        <v>18</v>
      </c>
      <c r="B32" s="612" t="s">
        <v>205</v>
      </c>
      <c r="C32" s="617"/>
      <c r="D32" s="618"/>
      <c r="E32" s="619">
        <v>4</v>
      </c>
      <c r="F32" s="620">
        <v>11</v>
      </c>
      <c r="G32" s="617">
        <v>10</v>
      </c>
      <c r="H32" s="618">
        <v>6</v>
      </c>
      <c r="I32" s="619"/>
      <c r="J32" s="618"/>
      <c r="K32" s="619"/>
      <c r="L32" s="618"/>
      <c r="M32" s="619"/>
      <c r="N32" s="618"/>
      <c r="O32" s="615">
        <f t="shared" si="0"/>
        <v>17</v>
      </c>
      <c r="P32"/>
      <c r="Q32"/>
      <c r="R32"/>
    </row>
    <row r="33" spans="1:18" ht="14.5" x14ac:dyDescent="0.35">
      <c r="A33" s="611">
        <v>20</v>
      </c>
      <c r="B33" s="612" t="s">
        <v>360</v>
      </c>
      <c r="C33" s="619"/>
      <c r="D33" s="620"/>
      <c r="E33" s="619">
        <v>2</v>
      </c>
      <c r="F33" s="620">
        <v>16</v>
      </c>
      <c r="G33" s="619"/>
      <c r="H33" s="620"/>
      <c r="I33" s="619"/>
      <c r="J33" s="620"/>
      <c r="K33" s="619"/>
      <c r="L33" s="620"/>
      <c r="M33" s="619"/>
      <c r="N33" s="620"/>
      <c r="O33" s="615">
        <f t="shared" si="0"/>
        <v>16</v>
      </c>
      <c r="P33"/>
      <c r="Q33"/>
      <c r="R33"/>
    </row>
    <row r="34" spans="1:18" ht="14.5" x14ac:dyDescent="0.35">
      <c r="A34" s="611">
        <v>20</v>
      </c>
      <c r="B34" s="612" t="s">
        <v>169</v>
      </c>
      <c r="C34" s="619"/>
      <c r="D34" s="620"/>
      <c r="E34" s="619"/>
      <c r="F34" s="620"/>
      <c r="G34" s="619"/>
      <c r="H34" s="620"/>
      <c r="I34" s="619">
        <v>6</v>
      </c>
      <c r="J34" s="620">
        <v>8</v>
      </c>
      <c r="K34" s="619">
        <v>6</v>
      </c>
      <c r="L34" s="620">
        <v>8</v>
      </c>
      <c r="M34" s="619"/>
      <c r="N34" s="620"/>
      <c r="O34" s="615">
        <f t="shared" si="0"/>
        <v>16</v>
      </c>
    </row>
    <row r="35" spans="1:18" ht="14.5" x14ac:dyDescent="0.35">
      <c r="A35" s="611">
        <v>22</v>
      </c>
      <c r="B35" s="612" t="s">
        <v>362</v>
      </c>
      <c r="C35" s="619"/>
      <c r="D35" s="620"/>
      <c r="E35" s="619">
        <v>10</v>
      </c>
      <c r="F35" s="620">
        <v>5</v>
      </c>
      <c r="G35" s="619">
        <v>6</v>
      </c>
      <c r="H35" s="620">
        <v>10</v>
      </c>
      <c r="I35" s="619"/>
      <c r="J35" s="620"/>
      <c r="K35" s="619"/>
      <c r="L35" s="620"/>
      <c r="M35" s="619"/>
      <c r="N35" s="620"/>
      <c r="O35" s="615">
        <f t="shared" si="0"/>
        <v>15</v>
      </c>
    </row>
    <row r="36" spans="1:18" ht="14.5" x14ac:dyDescent="0.35">
      <c r="A36" s="611">
        <v>23</v>
      </c>
      <c r="B36" s="622" t="s">
        <v>365</v>
      </c>
      <c r="C36" s="613"/>
      <c r="D36" s="614"/>
      <c r="E36" s="613">
        <v>3</v>
      </c>
      <c r="F36" s="614">
        <v>13</v>
      </c>
      <c r="G36" s="613"/>
      <c r="H36" s="614"/>
      <c r="I36" s="613"/>
      <c r="J36" s="614"/>
      <c r="K36" s="613"/>
      <c r="L36" s="614"/>
      <c r="M36" s="613"/>
      <c r="N36" s="614"/>
      <c r="O36" s="615">
        <f t="shared" si="0"/>
        <v>13</v>
      </c>
    </row>
    <row r="37" spans="1:18" ht="14.5" x14ac:dyDescent="0.35">
      <c r="A37" s="611">
        <v>23</v>
      </c>
      <c r="B37" s="622" t="s">
        <v>295</v>
      </c>
      <c r="C37" s="613">
        <v>14</v>
      </c>
      <c r="D37" s="614">
        <v>10</v>
      </c>
      <c r="E37" s="613"/>
      <c r="F37" s="614"/>
      <c r="G37" s="613"/>
      <c r="H37" s="614"/>
      <c r="I37" s="613"/>
      <c r="J37" s="614"/>
      <c r="K37" s="613">
        <v>11</v>
      </c>
      <c r="L37" s="614">
        <v>3</v>
      </c>
      <c r="M37" s="613"/>
      <c r="N37" s="614"/>
      <c r="O37" s="615">
        <f t="shared" si="0"/>
        <v>13</v>
      </c>
    </row>
    <row r="38" spans="1:18" ht="14.5" x14ac:dyDescent="0.35">
      <c r="A38" s="611">
        <v>25</v>
      </c>
      <c r="B38" s="622" t="s">
        <v>361</v>
      </c>
      <c r="C38" s="613"/>
      <c r="D38" s="614"/>
      <c r="E38" s="613">
        <v>8</v>
      </c>
      <c r="F38" s="614">
        <v>7</v>
      </c>
      <c r="G38" s="613">
        <v>11</v>
      </c>
      <c r="H38" s="614">
        <v>5</v>
      </c>
      <c r="I38" s="613"/>
      <c r="J38" s="614"/>
      <c r="K38" s="613"/>
      <c r="L38" s="614"/>
      <c r="M38" s="613"/>
      <c r="N38" s="614"/>
      <c r="O38" s="615">
        <f t="shared" si="0"/>
        <v>12</v>
      </c>
    </row>
    <row r="39" spans="1:18" ht="14.5" x14ac:dyDescent="0.35">
      <c r="A39" s="611">
        <v>25</v>
      </c>
      <c r="B39" s="622" t="s">
        <v>41</v>
      </c>
      <c r="C39" s="613"/>
      <c r="D39" s="614"/>
      <c r="E39" s="613"/>
      <c r="F39" s="614"/>
      <c r="G39" s="613"/>
      <c r="H39" s="614"/>
      <c r="I39" s="613">
        <v>3</v>
      </c>
      <c r="J39" s="614">
        <v>12</v>
      </c>
      <c r="K39" s="613"/>
      <c r="L39" s="614"/>
      <c r="M39" s="613"/>
      <c r="N39" s="614"/>
      <c r="O39" s="615">
        <f t="shared" si="0"/>
        <v>12</v>
      </c>
    </row>
    <row r="40" spans="1:18" ht="14.5" x14ac:dyDescent="0.35">
      <c r="A40" s="611">
        <v>25</v>
      </c>
      <c r="B40" s="622" t="s">
        <v>42</v>
      </c>
      <c r="C40" s="613">
        <v>20</v>
      </c>
      <c r="D40" s="614">
        <v>4</v>
      </c>
      <c r="E40" s="613"/>
      <c r="F40" s="614"/>
      <c r="G40" s="613"/>
      <c r="H40" s="614"/>
      <c r="I40" s="613">
        <v>8</v>
      </c>
      <c r="J40" s="614">
        <v>6</v>
      </c>
      <c r="K40" s="613"/>
      <c r="L40" s="614"/>
      <c r="M40" s="613">
        <v>9</v>
      </c>
      <c r="N40" s="614">
        <v>2</v>
      </c>
      <c r="O40" s="615">
        <f t="shared" si="0"/>
        <v>12</v>
      </c>
    </row>
    <row r="41" spans="1:18" ht="14.5" x14ac:dyDescent="0.35">
      <c r="A41" s="611">
        <v>28</v>
      </c>
      <c r="B41" s="622" t="s">
        <v>239</v>
      </c>
      <c r="C41" s="613">
        <v>18</v>
      </c>
      <c r="D41" s="614">
        <v>6</v>
      </c>
      <c r="E41" s="613"/>
      <c r="F41" s="614"/>
      <c r="G41" s="613">
        <v>13</v>
      </c>
      <c r="H41" s="614">
        <v>3</v>
      </c>
      <c r="I41" s="613"/>
      <c r="J41" s="614"/>
      <c r="K41" s="613">
        <v>12</v>
      </c>
      <c r="L41" s="614">
        <v>2</v>
      </c>
      <c r="M41" s="613"/>
      <c r="N41" s="614"/>
      <c r="O41" s="615">
        <f t="shared" si="0"/>
        <v>11</v>
      </c>
    </row>
    <row r="42" spans="1:18" s="9" customFormat="1" ht="14.5" x14ac:dyDescent="0.35">
      <c r="A42" s="611">
        <v>29</v>
      </c>
      <c r="B42" s="622" t="s">
        <v>301</v>
      </c>
      <c r="C42" s="613"/>
      <c r="D42" s="614"/>
      <c r="E42" s="613"/>
      <c r="F42" s="614"/>
      <c r="G42" s="613"/>
      <c r="H42" s="614"/>
      <c r="I42" s="613"/>
      <c r="J42" s="614"/>
      <c r="K42" s="613">
        <v>10</v>
      </c>
      <c r="L42" s="614">
        <v>4</v>
      </c>
      <c r="M42" s="613">
        <v>6</v>
      </c>
      <c r="N42" s="614">
        <v>5</v>
      </c>
      <c r="O42" s="615">
        <f t="shared" si="0"/>
        <v>9</v>
      </c>
      <c r="P42" s="589"/>
      <c r="Q42" s="589"/>
      <c r="R42" s="589"/>
    </row>
    <row r="43" spans="1:18" ht="14.5" x14ac:dyDescent="0.35">
      <c r="A43" s="611">
        <v>30</v>
      </c>
      <c r="B43" s="622" t="s">
        <v>62</v>
      </c>
      <c r="C43" s="613"/>
      <c r="D43" s="614"/>
      <c r="E43" s="613">
        <v>7</v>
      </c>
      <c r="F43" s="614">
        <v>8</v>
      </c>
      <c r="G43" s="613"/>
      <c r="H43" s="614"/>
      <c r="I43" s="613"/>
      <c r="J43" s="614"/>
      <c r="K43" s="613"/>
      <c r="L43" s="614"/>
      <c r="M43" s="613"/>
      <c r="N43" s="614"/>
      <c r="O43" s="615">
        <f t="shared" si="0"/>
        <v>8</v>
      </c>
    </row>
    <row r="44" spans="1:18" ht="14.5" x14ac:dyDescent="0.35">
      <c r="A44" s="611">
        <v>31</v>
      </c>
      <c r="B44" s="612" t="s">
        <v>364</v>
      </c>
      <c r="C44" s="619">
        <v>17</v>
      </c>
      <c r="D44" s="620">
        <v>7</v>
      </c>
      <c r="E44" s="619"/>
      <c r="F44" s="620"/>
      <c r="G44" s="619"/>
      <c r="H44" s="620"/>
      <c r="I44" s="619"/>
      <c r="J44" s="620"/>
      <c r="K44" s="619"/>
      <c r="L44" s="620"/>
      <c r="M44" s="619"/>
      <c r="N44" s="620"/>
      <c r="O44" s="615">
        <f t="shared" si="0"/>
        <v>7</v>
      </c>
    </row>
    <row r="45" spans="1:18" ht="14.5" x14ac:dyDescent="0.35">
      <c r="A45" s="611">
        <v>31</v>
      </c>
      <c r="B45" s="612" t="s">
        <v>226</v>
      </c>
      <c r="C45" s="619">
        <v>21</v>
      </c>
      <c r="D45" s="620">
        <v>3</v>
      </c>
      <c r="E45" s="619"/>
      <c r="F45" s="620"/>
      <c r="G45" s="619"/>
      <c r="H45" s="620"/>
      <c r="I45" s="619"/>
      <c r="J45" s="620"/>
      <c r="K45" s="619"/>
      <c r="L45" s="620"/>
      <c r="M45" s="619">
        <v>7</v>
      </c>
      <c r="N45" s="620">
        <v>4</v>
      </c>
      <c r="O45" s="615">
        <f t="shared" si="0"/>
        <v>7</v>
      </c>
    </row>
    <row r="46" spans="1:18" ht="14.5" x14ac:dyDescent="0.35">
      <c r="A46" s="611">
        <v>33</v>
      </c>
      <c r="B46" s="612" t="s">
        <v>351</v>
      </c>
      <c r="C46" s="619">
        <v>19</v>
      </c>
      <c r="D46" s="620">
        <v>5</v>
      </c>
      <c r="E46" s="619"/>
      <c r="F46" s="620"/>
      <c r="G46" s="619"/>
      <c r="H46" s="620"/>
      <c r="I46" s="619"/>
      <c r="J46" s="620"/>
      <c r="K46" s="619"/>
      <c r="L46" s="620"/>
      <c r="M46" s="619"/>
      <c r="N46" s="620"/>
      <c r="O46" s="615">
        <f t="shared" si="0"/>
        <v>5</v>
      </c>
    </row>
    <row r="47" spans="1:18" ht="14.5" x14ac:dyDescent="0.35">
      <c r="A47" s="611">
        <v>34</v>
      </c>
      <c r="B47" s="623" t="s">
        <v>363</v>
      </c>
      <c r="C47" s="624"/>
      <c r="D47" s="625"/>
      <c r="E47" s="624">
        <v>12</v>
      </c>
      <c r="F47" s="625">
        <v>3</v>
      </c>
      <c r="G47" s="624"/>
      <c r="H47" s="625"/>
      <c r="I47" s="624"/>
      <c r="J47" s="625"/>
      <c r="K47" s="624"/>
      <c r="L47" s="625"/>
      <c r="M47" s="624"/>
      <c r="N47" s="625"/>
      <c r="O47" s="615">
        <f t="shared" si="0"/>
        <v>3</v>
      </c>
    </row>
    <row r="48" spans="1:18" ht="14.5" x14ac:dyDescent="0.35">
      <c r="A48" s="611">
        <v>35</v>
      </c>
      <c r="B48" s="612" t="s">
        <v>334</v>
      </c>
      <c r="C48" s="619">
        <v>22</v>
      </c>
      <c r="D48" s="620">
        <v>2</v>
      </c>
      <c r="E48" s="619"/>
      <c r="F48" s="620"/>
      <c r="G48" s="619"/>
      <c r="H48" s="620"/>
      <c r="I48" s="619"/>
      <c r="J48" s="620"/>
      <c r="K48" s="619"/>
      <c r="L48" s="620"/>
      <c r="M48" s="619"/>
      <c r="N48" s="620"/>
      <c r="O48" s="615">
        <f t="shared" si="0"/>
        <v>2</v>
      </c>
    </row>
    <row r="49" spans="1:15" ht="14.5" x14ac:dyDescent="0.35">
      <c r="A49" s="611">
        <v>36</v>
      </c>
      <c r="B49" s="612" t="s">
        <v>227</v>
      </c>
      <c r="C49" s="619">
        <v>23</v>
      </c>
      <c r="D49" s="620">
        <v>1</v>
      </c>
      <c r="E49" s="619"/>
      <c r="F49" s="620"/>
      <c r="G49" s="619"/>
      <c r="H49" s="620"/>
      <c r="I49" s="619"/>
      <c r="J49" s="620"/>
      <c r="K49" s="619"/>
      <c r="L49" s="620"/>
      <c r="M49" s="619"/>
      <c r="N49" s="620"/>
      <c r="O49" s="615">
        <f t="shared" si="0"/>
        <v>1</v>
      </c>
    </row>
    <row r="50" spans="1:15" ht="15" thickBot="1" x14ac:dyDescent="0.4">
      <c r="A50" s="521">
        <v>36</v>
      </c>
      <c r="B50" s="626" t="s">
        <v>379</v>
      </c>
      <c r="C50" s="627"/>
      <c r="D50" s="628"/>
      <c r="E50" s="627"/>
      <c r="F50" s="628"/>
      <c r="G50" s="627"/>
      <c r="H50" s="628"/>
      <c r="I50" s="627">
        <v>13</v>
      </c>
      <c r="J50" s="628">
        <v>1</v>
      </c>
      <c r="K50" s="627"/>
      <c r="L50" s="628"/>
      <c r="M50" s="627"/>
      <c r="N50" s="628"/>
      <c r="O50" s="629">
        <f t="shared" si="0"/>
        <v>1</v>
      </c>
    </row>
  </sheetData>
  <mergeCells count="6">
    <mergeCell ref="M12:N12"/>
    <mergeCell ref="C12:D12"/>
    <mergeCell ref="E12:F12"/>
    <mergeCell ref="G12:H12"/>
    <mergeCell ref="I12:J12"/>
    <mergeCell ref="K12:L12"/>
  </mergeCells>
  <pageMargins left="0.7" right="0.13" top="0.12" bottom="0.33" header="0.3" footer="0.2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Ark3">
    <tabColor rgb="FF00B050"/>
  </sheetPr>
  <dimension ref="A1:O39"/>
  <sheetViews>
    <sheetView zoomScale="80" zoomScaleNormal="80" workbookViewId="0">
      <selection activeCell="T17" sqref="T17"/>
    </sheetView>
  </sheetViews>
  <sheetFormatPr baseColWidth="10" defaultColWidth="9.1796875" defaultRowHeight="13" x14ac:dyDescent="0.3"/>
  <cols>
    <col min="1" max="1" width="4.453125" customWidth="1"/>
    <col min="2" max="2" width="22.81640625" customWidth="1"/>
    <col min="3" max="3" width="4.54296875" bestFit="1" customWidth="1"/>
    <col min="4" max="4" width="5.54296875" bestFit="1" customWidth="1"/>
    <col min="5" max="5" width="4.54296875" bestFit="1" customWidth="1"/>
    <col min="6" max="6" width="5.54296875" bestFit="1" customWidth="1"/>
    <col min="7" max="7" width="4.54296875" style="78" bestFit="1" customWidth="1"/>
    <col min="8" max="8" width="5.54296875" style="2" bestFit="1" customWidth="1"/>
    <col min="9" max="9" width="4.54296875" customWidth="1"/>
    <col min="10" max="10" width="5.54296875" customWidth="1"/>
    <col min="11" max="11" width="4.54296875" customWidth="1"/>
    <col min="12" max="12" width="5.54296875" customWidth="1"/>
    <col min="13" max="13" width="4.54296875" customWidth="1"/>
    <col min="14" max="14" width="5.54296875" customWidth="1"/>
    <col min="15" max="15" width="11.453125" bestFit="1" customWidth="1"/>
  </cols>
  <sheetData>
    <row r="1" spans="1:15" ht="25" x14ac:dyDescent="0.5">
      <c r="A1" s="296" t="s">
        <v>328</v>
      </c>
      <c r="B1" s="43"/>
      <c r="C1" s="41"/>
      <c r="D1" s="41"/>
      <c r="E1" s="7"/>
      <c r="F1" s="7"/>
      <c r="G1" s="41"/>
      <c r="H1" s="44"/>
      <c r="I1" s="7"/>
      <c r="J1" s="5"/>
    </row>
    <row r="2" spans="1:15" ht="18" customHeight="1" x14ac:dyDescent="0.6">
      <c r="A2" s="46" t="s">
        <v>6</v>
      </c>
      <c r="B2" s="6"/>
      <c r="C2" s="6"/>
      <c r="D2" s="6"/>
      <c r="E2" s="6"/>
      <c r="F2" s="6"/>
      <c r="G2" s="79"/>
      <c r="H2" s="579"/>
      <c r="I2" s="5"/>
      <c r="J2" s="6"/>
      <c r="K2" s="6"/>
      <c r="L2" s="6"/>
      <c r="M2" s="16"/>
      <c r="N2" s="16"/>
      <c r="O2" s="6"/>
    </row>
    <row r="3" spans="1:15" ht="23.5" x14ac:dyDescent="0.55000000000000004">
      <c r="A3" s="465" t="s">
        <v>290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6"/>
    </row>
    <row r="4" spans="1:15" ht="22" x14ac:dyDescent="0.65">
      <c r="A4" s="530" t="s">
        <v>341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6"/>
    </row>
    <row r="5" spans="1:15" ht="15.5" x14ac:dyDescent="0.35">
      <c r="A5" s="13" t="s">
        <v>54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6"/>
    </row>
    <row r="6" spans="1:15" ht="15.5" x14ac:dyDescent="0.35">
      <c r="A6" s="13" t="s">
        <v>286</v>
      </c>
      <c r="B6" s="6"/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6"/>
    </row>
    <row r="7" spans="1:15" ht="15.5" x14ac:dyDescent="0.35">
      <c r="A7" s="13" t="s">
        <v>19</v>
      </c>
      <c r="B7" s="43"/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6"/>
    </row>
    <row r="8" spans="1:15" ht="15.5" x14ac:dyDescent="0.35">
      <c r="A8" s="13" t="s">
        <v>21</v>
      </c>
      <c r="B8" s="43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6"/>
    </row>
    <row r="9" spans="1:15" ht="28.5" x14ac:dyDescent="0.65">
      <c r="A9" s="46" t="s">
        <v>321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6"/>
    </row>
    <row r="10" spans="1:15" ht="15.5" x14ac:dyDescent="0.35">
      <c r="A10" s="13" t="s">
        <v>287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6"/>
    </row>
    <row r="11" spans="1:15" ht="16" thickBot="1" x14ac:dyDescent="0.4">
      <c r="A11" s="13" t="s">
        <v>288</v>
      </c>
      <c r="B11" s="6"/>
      <c r="C11" s="6"/>
      <c r="D11" s="6"/>
      <c r="E11" s="6"/>
      <c r="F11" s="6"/>
      <c r="G11" s="79"/>
      <c r="H11" s="5"/>
      <c r="I11" s="5"/>
      <c r="J11" s="6"/>
      <c r="K11" s="6"/>
      <c r="L11" s="6"/>
      <c r="M11" s="16"/>
      <c r="N11" s="16"/>
      <c r="O11" s="6"/>
    </row>
    <row r="12" spans="1:15" ht="18.5" thickBot="1" x14ac:dyDescent="0.45">
      <c r="A12" s="497"/>
      <c r="B12" s="498"/>
      <c r="C12" s="1028">
        <v>42627</v>
      </c>
      <c r="D12" s="1029"/>
      <c r="E12" s="1028">
        <v>42641</v>
      </c>
      <c r="F12" s="1029"/>
      <c r="G12" s="1028">
        <v>42655</v>
      </c>
      <c r="H12" s="1029"/>
      <c r="I12" s="1028">
        <v>42669</v>
      </c>
      <c r="J12" s="1029"/>
      <c r="K12" s="1028">
        <v>42683</v>
      </c>
      <c r="L12" s="1029"/>
      <c r="M12" s="1028">
        <v>42704</v>
      </c>
      <c r="N12" s="1029"/>
      <c r="O12" s="535" t="s">
        <v>329</v>
      </c>
    </row>
    <row r="13" spans="1:15" ht="19" thickBot="1" x14ac:dyDescent="0.5">
      <c r="A13" s="499" t="s">
        <v>20</v>
      </c>
      <c r="B13" s="500" t="s">
        <v>3</v>
      </c>
      <c r="C13" s="501" t="s">
        <v>0</v>
      </c>
      <c r="D13" s="502" t="s">
        <v>2</v>
      </c>
      <c r="E13" s="501" t="s">
        <v>0</v>
      </c>
      <c r="F13" s="502" t="s">
        <v>2</v>
      </c>
      <c r="G13" s="501" t="s">
        <v>0</v>
      </c>
      <c r="H13" s="502" t="s">
        <v>2</v>
      </c>
      <c r="I13" s="501" t="s">
        <v>0</v>
      </c>
      <c r="J13" s="502" t="s">
        <v>2</v>
      </c>
      <c r="K13" s="501" t="s">
        <v>0</v>
      </c>
      <c r="L13" s="502" t="s">
        <v>2</v>
      </c>
      <c r="M13" s="501" t="s">
        <v>0</v>
      </c>
      <c r="N13" s="502" t="s">
        <v>2</v>
      </c>
      <c r="O13" s="536"/>
    </row>
    <row r="14" spans="1:15" ht="18" x14ac:dyDescent="0.4">
      <c r="A14" s="469">
        <v>1</v>
      </c>
      <c r="B14" s="507" t="s">
        <v>317</v>
      </c>
      <c r="C14" s="488">
        <v>4</v>
      </c>
      <c r="D14" s="489">
        <v>11</v>
      </c>
      <c r="E14" s="488">
        <v>1</v>
      </c>
      <c r="F14" s="489">
        <v>15</v>
      </c>
      <c r="G14" s="488"/>
      <c r="H14" s="489"/>
      <c r="I14" s="488">
        <v>1</v>
      </c>
      <c r="J14" s="489">
        <v>13</v>
      </c>
      <c r="K14" s="488">
        <v>1</v>
      </c>
      <c r="L14" s="541">
        <v>17</v>
      </c>
      <c r="M14" s="488">
        <v>1</v>
      </c>
      <c r="N14" s="542">
        <v>16</v>
      </c>
      <c r="O14" s="490">
        <f t="shared" ref="O14:O31" si="0">SUM(D14,F14,H14,J14,L14,N14)</f>
        <v>72</v>
      </c>
    </row>
    <row r="15" spans="1:15" ht="18" x14ac:dyDescent="0.4">
      <c r="A15" s="474">
        <v>2</v>
      </c>
      <c r="B15" s="505" t="s">
        <v>335</v>
      </c>
      <c r="C15" s="475"/>
      <c r="D15" s="476"/>
      <c r="E15" s="475">
        <v>3</v>
      </c>
      <c r="F15" s="476">
        <v>9</v>
      </c>
      <c r="G15" s="475">
        <v>3</v>
      </c>
      <c r="H15" s="476">
        <v>10</v>
      </c>
      <c r="I15" s="475">
        <v>2</v>
      </c>
      <c r="J15" s="471">
        <v>10</v>
      </c>
      <c r="K15" s="470">
        <v>3</v>
      </c>
      <c r="L15" s="537">
        <v>11</v>
      </c>
      <c r="M15" s="475">
        <v>3</v>
      </c>
      <c r="N15" s="478">
        <v>10</v>
      </c>
      <c r="O15" s="473">
        <f t="shared" si="0"/>
        <v>50</v>
      </c>
    </row>
    <row r="16" spans="1:15" ht="18" x14ac:dyDescent="0.4">
      <c r="A16" s="479">
        <v>3</v>
      </c>
      <c r="B16" s="504" t="s">
        <v>35</v>
      </c>
      <c r="C16" s="475">
        <v>3</v>
      </c>
      <c r="D16" s="471">
        <v>13</v>
      </c>
      <c r="E16" s="475"/>
      <c r="F16" s="476"/>
      <c r="G16" s="475">
        <v>4</v>
      </c>
      <c r="H16" s="476">
        <v>8</v>
      </c>
      <c r="I16" s="475"/>
      <c r="J16" s="476"/>
      <c r="K16" s="475">
        <v>4</v>
      </c>
      <c r="L16" s="476">
        <v>9</v>
      </c>
      <c r="M16" s="475">
        <v>2</v>
      </c>
      <c r="N16" s="478">
        <v>13</v>
      </c>
      <c r="O16" s="473">
        <f t="shared" si="0"/>
        <v>43</v>
      </c>
    </row>
    <row r="17" spans="1:15" ht="18" x14ac:dyDescent="0.4">
      <c r="A17" s="479">
        <v>4</v>
      </c>
      <c r="B17" s="575" t="s">
        <v>140</v>
      </c>
      <c r="C17" s="475">
        <v>8</v>
      </c>
      <c r="D17" s="478">
        <v>7</v>
      </c>
      <c r="E17" s="475">
        <v>7</v>
      </c>
      <c r="F17" s="478">
        <v>4</v>
      </c>
      <c r="G17" s="475"/>
      <c r="H17" s="478"/>
      <c r="I17" s="475">
        <v>3</v>
      </c>
      <c r="J17" s="476">
        <v>7</v>
      </c>
      <c r="K17" s="475">
        <v>7</v>
      </c>
      <c r="L17" s="486">
        <v>6</v>
      </c>
      <c r="M17" s="475">
        <v>7</v>
      </c>
      <c r="N17" s="478">
        <v>5</v>
      </c>
      <c r="O17" s="473">
        <f t="shared" si="0"/>
        <v>29</v>
      </c>
    </row>
    <row r="18" spans="1:15" ht="18" x14ac:dyDescent="0.4">
      <c r="A18" s="479">
        <v>4</v>
      </c>
      <c r="B18" s="503" t="s">
        <v>239</v>
      </c>
      <c r="C18" s="475">
        <v>6</v>
      </c>
      <c r="D18" s="471">
        <v>9</v>
      </c>
      <c r="E18" s="475">
        <v>6</v>
      </c>
      <c r="F18" s="476">
        <v>5</v>
      </c>
      <c r="G18" s="475">
        <v>5</v>
      </c>
      <c r="H18" s="476">
        <v>7</v>
      </c>
      <c r="I18" s="475">
        <v>7</v>
      </c>
      <c r="J18" s="476">
        <v>2</v>
      </c>
      <c r="K18" s="475"/>
      <c r="L18" s="476"/>
      <c r="M18" s="475">
        <v>6</v>
      </c>
      <c r="N18" s="478">
        <v>6</v>
      </c>
      <c r="O18" s="473">
        <f t="shared" si="0"/>
        <v>29</v>
      </c>
    </row>
    <row r="19" spans="1:15" ht="18.5" thickBot="1" x14ac:dyDescent="0.45">
      <c r="A19" s="479">
        <v>6</v>
      </c>
      <c r="B19" s="576" t="s">
        <v>192</v>
      </c>
      <c r="C19" s="481"/>
      <c r="D19" s="482"/>
      <c r="E19" s="481">
        <v>2</v>
      </c>
      <c r="F19" s="482">
        <v>12</v>
      </c>
      <c r="G19" s="481">
        <v>2</v>
      </c>
      <c r="H19" s="482">
        <v>13</v>
      </c>
      <c r="I19" s="577"/>
      <c r="J19" s="482"/>
      <c r="K19" s="578"/>
      <c r="L19" s="482"/>
      <c r="M19" s="481"/>
      <c r="N19" s="482"/>
      <c r="O19" s="493">
        <f t="shared" si="0"/>
        <v>25</v>
      </c>
    </row>
    <row r="20" spans="1:15" ht="18.5" thickTop="1" x14ac:dyDescent="0.4">
      <c r="A20" s="494">
        <v>7</v>
      </c>
      <c r="B20" s="505" t="s">
        <v>336</v>
      </c>
      <c r="C20" s="495"/>
      <c r="D20" s="515"/>
      <c r="E20" s="495"/>
      <c r="F20" s="515"/>
      <c r="G20" s="495">
        <v>1</v>
      </c>
      <c r="H20" s="515">
        <v>16</v>
      </c>
      <c r="I20" s="495"/>
      <c r="J20" s="515"/>
      <c r="K20" s="495">
        <v>5</v>
      </c>
      <c r="L20" s="515">
        <v>8</v>
      </c>
      <c r="M20" s="495"/>
      <c r="N20" s="516"/>
      <c r="O20" s="473">
        <f t="shared" si="0"/>
        <v>24</v>
      </c>
    </row>
    <row r="21" spans="1:15" ht="18" x14ac:dyDescent="0.4">
      <c r="A21" s="514">
        <v>8</v>
      </c>
      <c r="B21" s="505" t="s">
        <v>339</v>
      </c>
      <c r="C21" s="470"/>
      <c r="D21" s="471"/>
      <c r="E21" s="470"/>
      <c r="F21" s="471"/>
      <c r="G21" s="470"/>
      <c r="H21" s="471"/>
      <c r="I21" s="470"/>
      <c r="J21" s="471"/>
      <c r="K21" s="470">
        <v>2</v>
      </c>
      <c r="L21" s="471">
        <v>14</v>
      </c>
      <c r="M21" s="470">
        <v>4</v>
      </c>
      <c r="N21" s="472">
        <v>8</v>
      </c>
      <c r="O21" s="473">
        <f t="shared" si="0"/>
        <v>22</v>
      </c>
    </row>
    <row r="22" spans="1:15" ht="18" x14ac:dyDescent="0.4">
      <c r="A22" s="514">
        <v>9</v>
      </c>
      <c r="B22" s="503" t="s">
        <v>41</v>
      </c>
      <c r="C22" s="475">
        <v>1</v>
      </c>
      <c r="D22" s="471">
        <v>19</v>
      </c>
      <c r="E22" s="475"/>
      <c r="F22" s="476"/>
      <c r="G22" s="475"/>
      <c r="H22" s="476"/>
      <c r="I22" s="475"/>
      <c r="J22" s="476"/>
      <c r="K22" s="475"/>
      <c r="L22" s="476"/>
      <c r="M22" s="475"/>
      <c r="N22" s="478"/>
      <c r="O22" s="473">
        <f t="shared" si="0"/>
        <v>19</v>
      </c>
    </row>
    <row r="23" spans="1:15" ht="18" x14ac:dyDescent="0.4">
      <c r="A23" s="514">
        <v>10</v>
      </c>
      <c r="B23" s="505" t="s">
        <v>205</v>
      </c>
      <c r="C23" s="475">
        <v>2</v>
      </c>
      <c r="D23" s="476">
        <v>16</v>
      </c>
      <c r="E23" s="475"/>
      <c r="F23" s="486"/>
      <c r="G23" s="475"/>
      <c r="H23" s="476"/>
      <c r="I23" s="475"/>
      <c r="J23" s="476"/>
      <c r="K23" s="475"/>
      <c r="L23" s="476"/>
      <c r="M23" s="475"/>
      <c r="N23" s="519"/>
      <c r="O23" s="473">
        <f t="shared" si="0"/>
        <v>16</v>
      </c>
    </row>
    <row r="24" spans="1:15" ht="18" x14ac:dyDescent="0.4">
      <c r="A24" s="514">
        <v>11</v>
      </c>
      <c r="B24" s="505" t="s">
        <v>207</v>
      </c>
      <c r="C24" s="475">
        <v>7</v>
      </c>
      <c r="D24" s="471">
        <v>8</v>
      </c>
      <c r="E24" s="475"/>
      <c r="F24" s="476"/>
      <c r="G24" s="475"/>
      <c r="H24" s="476"/>
      <c r="I24" s="475">
        <v>4</v>
      </c>
      <c r="J24" s="476">
        <v>5</v>
      </c>
      <c r="K24" s="475"/>
      <c r="L24" s="476"/>
      <c r="M24" s="475"/>
      <c r="N24" s="478"/>
      <c r="O24" s="473">
        <f t="shared" si="0"/>
        <v>13</v>
      </c>
    </row>
    <row r="25" spans="1:15" ht="18" x14ac:dyDescent="0.4">
      <c r="A25" s="514">
        <v>11</v>
      </c>
      <c r="B25" s="505" t="s">
        <v>227</v>
      </c>
      <c r="C25" s="475"/>
      <c r="D25" s="471"/>
      <c r="E25" s="475">
        <v>9</v>
      </c>
      <c r="F25" s="476">
        <v>2</v>
      </c>
      <c r="G25" s="475">
        <v>8</v>
      </c>
      <c r="H25" s="476">
        <v>4</v>
      </c>
      <c r="I25" s="475"/>
      <c r="J25" s="476"/>
      <c r="K25" s="475">
        <v>9</v>
      </c>
      <c r="L25" s="478">
        <v>4</v>
      </c>
      <c r="M25" s="475">
        <v>9</v>
      </c>
      <c r="N25" s="478">
        <v>3</v>
      </c>
      <c r="O25" s="473">
        <f t="shared" si="0"/>
        <v>13</v>
      </c>
    </row>
    <row r="26" spans="1:15" ht="18" x14ac:dyDescent="0.4">
      <c r="A26" s="514">
        <v>13</v>
      </c>
      <c r="B26" s="505" t="s">
        <v>34</v>
      </c>
      <c r="C26" s="475">
        <v>5</v>
      </c>
      <c r="D26" s="476">
        <v>10</v>
      </c>
      <c r="E26" s="470"/>
      <c r="F26" s="471"/>
      <c r="G26" s="470"/>
      <c r="H26" s="471"/>
      <c r="I26" s="470"/>
      <c r="J26" s="476"/>
      <c r="K26" s="470"/>
      <c r="L26" s="471"/>
      <c r="M26" s="470"/>
      <c r="N26" s="472"/>
      <c r="O26" s="473">
        <f t="shared" si="0"/>
        <v>10</v>
      </c>
    </row>
    <row r="27" spans="1:15" ht="18" x14ac:dyDescent="0.4">
      <c r="A27" s="514">
        <v>14</v>
      </c>
      <c r="B27" s="505" t="s">
        <v>334</v>
      </c>
      <c r="C27" s="475">
        <v>13</v>
      </c>
      <c r="D27" s="476">
        <v>2</v>
      </c>
      <c r="E27" s="475"/>
      <c r="F27" s="476"/>
      <c r="G27" s="475">
        <v>11</v>
      </c>
      <c r="H27" s="476">
        <v>1</v>
      </c>
      <c r="I27" s="475">
        <v>8</v>
      </c>
      <c r="J27" s="476">
        <v>1</v>
      </c>
      <c r="K27" s="475">
        <v>12</v>
      </c>
      <c r="L27" s="476">
        <v>1</v>
      </c>
      <c r="M27" s="475">
        <v>10</v>
      </c>
      <c r="N27" s="478">
        <v>2</v>
      </c>
      <c r="O27" s="473">
        <f t="shared" si="0"/>
        <v>7</v>
      </c>
    </row>
    <row r="28" spans="1:15" ht="18" x14ac:dyDescent="0.4">
      <c r="A28" s="514">
        <v>15</v>
      </c>
      <c r="B28" s="505" t="s">
        <v>322</v>
      </c>
      <c r="C28" s="547"/>
      <c r="D28" s="486"/>
      <c r="E28" s="547">
        <v>5</v>
      </c>
      <c r="F28" s="486">
        <v>6</v>
      </c>
      <c r="G28" s="547"/>
      <c r="H28" s="486"/>
      <c r="I28" s="547"/>
      <c r="J28" s="486"/>
      <c r="K28" s="547"/>
      <c r="L28" s="519"/>
      <c r="M28" s="547"/>
      <c r="N28" s="519"/>
      <c r="O28" s="473">
        <f t="shared" si="0"/>
        <v>6</v>
      </c>
    </row>
    <row r="29" spans="1:15" ht="18" x14ac:dyDescent="0.4">
      <c r="A29" s="514">
        <v>16</v>
      </c>
      <c r="B29" s="503" t="s">
        <v>340</v>
      </c>
      <c r="C29" s="547"/>
      <c r="D29" s="486"/>
      <c r="E29" s="547"/>
      <c r="F29" s="486"/>
      <c r="G29" s="547"/>
      <c r="H29" s="486"/>
      <c r="I29" s="547"/>
      <c r="J29" s="486"/>
      <c r="K29" s="547">
        <v>10</v>
      </c>
      <c r="L29" s="486">
        <v>3</v>
      </c>
      <c r="M29" s="547">
        <v>11</v>
      </c>
      <c r="N29" s="519">
        <v>1</v>
      </c>
      <c r="O29" s="473">
        <f t="shared" si="0"/>
        <v>4</v>
      </c>
    </row>
    <row r="30" spans="1:15" ht="18" x14ac:dyDescent="0.4">
      <c r="A30" s="514">
        <v>16</v>
      </c>
      <c r="B30" s="506" t="s">
        <v>296</v>
      </c>
      <c r="C30" s="547"/>
      <c r="D30" s="486"/>
      <c r="E30" s="547"/>
      <c r="F30" s="486"/>
      <c r="G30" s="547"/>
      <c r="H30" s="486"/>
      <c r="I30" s="547"/>
      <c r="J30" s="486"/>
      <c r="K30" s="547"/>
      <c r="L30" s="486"/>
      <c r="M30" s="547">
        <v>8</v>
      </c>
      <c r="N30" s="519">
        <v>4</v>
      </c>
      <c r="O30" s="473">
        <f t="shared" si="0"/>
        <v>4</v>
      </c>
    </row>
    <row r="31" spans="1:15" ht="18.5" thickBot="1" x14ac:dyDescent="0.45">
      <c r="A31" s="517">
        <v>18</v>
      </c>
      <c r="B31" s="543" t="s">
        <v>299</v>
      </c>
      <c r="C31" s="544">
        <v>14</v>
      </c>
      <c r="D31" s="545">
        <v>1</v>
      </c>
      <c r="E31" s="544"/>
      <c r="F31" s="545"/>
      <c r="G31" s="544"/>
      <c r="H31" s="545"/>
      <c r="I31" s="544"/>
      <c r="J31" s="545"/>
      <c r="K31" s="544"/>
      <c r="L31" s="545"/>
      <c r="M31" s="544"/>
      <c r="N31" s="546"/>
      <c r="O31" s="473">
        <f t="shared" si="0"/>
        <v>1</v>
      </c>
    </row>
    <row r="32" spans="1:15" ht="18.5" thickBot="1" x14ac:dyDescent="0.45">
      <c r="A32" s="549" t="s">
        <v>330</v>
      </c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1"/>
    </row>
    <row r="33" spans="1:15" ht="18" x14ac:dyDescent="0.4">
      <c r="A33" s="469">
        <v>1</v>
      </c>
      <c r="B33" s="507" t="s">
        <v>295</v>
      </c>
      <c r="C33" s="488">
        <v>11</v>
      </c>
      <c r="D33" s="489">
        <v>4</v>
      </c>
      <c r="E33" s="488">
        <v>8</v>
      </c>
      <c r="F33" s="489">
        <v>3</v>
      </c>
      <c r="G33" s="488">
        <v>7</v>
      </c>
      <c r="H33" s="489">
        <v>5</v>
      </c>
      <c r="I33" s="488"/>
      <c r="J33" s="489"/>
      <c r="K33" s="488">
        <v>8</v>
      </c>
      <c r="L33" s="489">
        <v>5</v>
      </c>
      <c r="M33" s="488">
        <v>5</v>
      </c>
      <c r="N33" s="489">
        <v>7</v>
      </c>
      <c r="O33" s="490">
        <f>SUM(D33,F33,H33,J33,L33,N33)</f>
        <v>24</v>
      </c>
    </row>
    <row r="34" spans="1:15" ht="18" x14ac:dyDescent="0.4">
      <c r="A34" s="474">
        <v>2</v>
      </c>
      <c r="B34" s="503" t="s">
        <v>226</v>
      </c>
      <c r="C34" s="470">
        <v>9</v>
      </c>
      <c r="D34" s="471">
        <v>6</v>
      </c>
      <c r="E34" s="470">
        <v>10</v>
      </c>
      <c r="F34" s="471">
        <v>1</v>
      </c>
      <c r="G34" s="470">
        <v>9</v>
      </c>
      <c r="H34" s="471">
        <v>3</v>
      </c>
      <c r="I34" s="470"/>
      <c r="J34" s="471"/>
      <c r="K34" s="470">
        <v>6</v>
      </c>
      <c r="L34" s="471">
        <v>7</v>
      </c>
      <c r="M34" s="470"/>
      <c r="N34" s="471"/>
      <c r="O34" s="514">
        <f>SUM(D34,F34,H34,J34,L34,N34)</f>
        <v>17</v>
      </c>
    </row>
    <row r="35" spans="1:15" ht="18" x14ac:dyDescent="0.4">
      <c r="A35" s="479">
        <v>3</v>
      </c>
      <c r="B35" s="548" t="s">
        <v>234</v>
      </c>
      <c r="C35" s="475">
        <v>12</v>
      </c>
      <c r="D35" s="476">
        <v>3</v>
      </c>
      <c r="E35" s="475"/>
      <c r="F35" s="476"/>
      <c r="G35" s="475">
        <v>6</v>
      </c>
      <c r="H35" s="476">
        <v>6</v>
      </c>
      <c r="I35" s="475">
        <v>5</v>
      </c>
      <c r="J35" s="476">
        <v>4</v>
      </c>
      <c r="K35" s="475"/>
      <c r="L35" s="476"/>
      <c r="M35" s="475"/>
      <c r="N35" s="476"/>
      <c r="O35" s="514">
        <f>SUM(D35,F35,H35,J35,L35,N35)</f>
        <v>13</v>
      </c>
    </row>
    <row r="36" spans="1:15" ht="18.5" thickBot="1" x14ac:dyDescent="0.45">
      <c r="A36" s="493">
        <v>4</v>
      </c>
      <c r="B36" s="538" t="s">
        <v>320</v>
      </c>
      <c r="C36" s="481">
        <v>10</v>
      </c>
      <c r="D36" s="539">
        <v>5</v>
      </c>
      <c r="E36" s="481"/>
      <c r="F36" s="539"/>
      <c r="G36" s="481">
        <v>10</v>
      </c>
      <c r="H36" s="539">
        <v>2</v>
      </c>
      <c r="I36" s="481">
        <v>6</v>
      </c>
      <c r="J36" s="539">
        <v>3</v>
      </c>
      <c r="K36" s="481">
        <v>11</v>
      </c>
      <c r="L36" s="539">
        <v>2</v>
      </c>
      <c r="M36" s="481"/>
      <c r="N36" s="539"/>
      <c r="O36" s="540">
        <f>SUM(D36,F36,H36,J36,L36,N36)</f>
        <v>12</v>
      </c>
    </row>
    <row r="37" spans="1:15" ht="19" thickTop="1" thickBot="1" x14ac:dyDescent="0.45">
      <c r="A37" s="487">
        <v>5</v>
      </c>
      <c r="B37" s="511" t="s">
        <v>323</v>
      </c>
      <c r="C37" s="512"/>
      <c r="D37" s="513"/>
      <c r="E37" s="512">
        <v>4</v>
      </c>
      <c r="F37" s="513">
        <v>7</v>
      </c>
      <c r="G37" s="512"/>
      <c r="H37" s="513"/>
      <c r="I37" s="512"/>
      <c r="J37" s="513"/>
      <c r="K37" s="512"/>
      <c r="L37" s="513"/>
      <c r="M37" s="512"/>
      <c r="N37" s="513"/>
      <c r="O37" s="487">
        <f>SUM(D37,F37,H37,J37,L37,N37)</f>
        <v>7</v>
      </c>
    </row>
    <row r="39" spans="1:15" ht="20" x14ac:dyDescent="0.4">
      <c r="A39" s="580" t="s">
        <v>342</v>
      </c>
    </row>
  </sheetData>
  <mergeCells count="6">
    <mergeCell ref="M12:N12"/>
    <mergeCell ref="C12:D12"/>
    <mergeCell ref="E12:F12"/>
    <mergeCell ref="G12:H12"/>
    <mergeCell ref="I12:J12"/>
    <mergeCell ref="K12:L12"/>
  </mergeCells>
  <pageMargins left="0.27" right="0.13" top="0.38" bottom="0.23" header="0.3" footer="0.3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 codeName="Ark4"/>
  <dimension ref="A1:N44"/>
  <sheetViews>
    <sheetView topLeftCell="A3" zoomScale="80" zoomScaleNormal="80" workbookViewId="0">
      <selection activeCell="A3" sqref="A1:IV65536"/>
    </sheetView>
  </sheetViews>
  <sheetFormatPr baseColWidth="10" defaultRowHeight="13" x14ac:dyDescent="0.3"/>
  <cols>
    <col min="1" max="1" width="4.7265625" customWidth="1"/>
    <col min="2" max="2" width="27.453125" customWidth="1"/>
    <col min="3" max="3" width="4.453125" style="1" bestFit="1" customWidth="1"/>
    <col min="4" max="4" width="6.54296875" customWidth="1"/>
    <col min="5" max="5" width="4.453125" style="4" bestFit="1" customWidth="1"/>
    <col min="6" max="6" width="6.1796875" style="2" customWidth="1"/>
    <col min="7" max="7" width="4.453125" bestFit="1" customWidth="1"/>
    <col min="8" max="8" width="5.7265625" customWidth="1"/>
    <col min="9" max="9" width="5.1796875" style="4" customWidth="1"/>
    <col min="10" max="10" width="5.1796875" style="2" customWidth="1"/>
    <col min="11" max="11" width="8.7265625" style="2" customWidth="1"/>
    <col min="12" max="12" width="4.26953125" style="2" customWidth="1"/>
    <col min="13" max="14" width="3.453125" style="2" bestFit="1" customWidth="1"/>
    <col min="15" max="15" width="6" customWidth="1"/>
    <col min="16" max="17" width="2.453125" customWidth="1"/>
    <col min="18" max="21" width="2" bestFit="1" customWidth="1"/>
    <col min="22" max="22" width="2" customWidth="1"/>
    <col min="23" max="23" width="1.81640625" customWidth="1"/>
    <col min="24" max="25" width="2.453125" customWidth="1"/>
    <col min="26" max="27" width="2" bestFit="1" customWidth="1"/>
    <col min="28" max="29" width="0.1796875" customWidth="1"/>
    <col min="30" max="31" width="3" bestFit="1" customWidth="1"/>
  </cols>
  <sheetData>
    <row r="1" spans="1:14" ht="22.5" x14ac:dyDescent="0.45">
      <c r="A1" s="357" t="s">
        <v>231</v>
      </c>
      <c r="B1" s="43"/>
      <c r="C1" s="41"/>
      <c r="D1" s="41"/>
      <c r="E1" s="7"/>
      <c r="F1" s="7"/>
      <c r="G1" s="41"/>
      <c r="H1" s="44"/>
      <c r="I1" s="7"/>
      <c r="J1" s="5"/>
      <c r="K1" s="5"/>
      <c r="L1" s="5"/>
      <c r="M1" s="5"/>
      <c r="N1" s="5"/>
    </row>
    <row r="2" spans="1:14" ht="22.5" x14ac:dyDescent="0.45">
      <c r="A2" s="357" t="s">
        <v>331</v>
      </c>
      <c r="B2" s="43"/>
      <c r="C2" s="41"/>
      <c r="D2" s="41"/>
      <c r="E2" s="7"/>
      <c r="F2" s="7"/>
      <c r="G2" s="41"/>
      <c r="H2" s="44"/>
      <c r="I2" s="7"/>
      <c r="J2" s="5"/>
      <c r="K2" s="5"/>
      <c r="L2" s="5"/>
      <c r="M2" s="5"/>
      <c r="N2" s="5"/>
    </row>
    <row r="3" spans="1:14" ht="26" x14ac:dyDescent="0.6">
      <c r="A3" s="13" t="s">
        <v>332</v>
      </c>
      <c r="B3" s="14"/>
      <c r="C3" s="5"/>
      <c r="D3" s="5"/>
      <c r="E3" s="7"/>
      <c r="F3" s="7"/>
      <c r="G3" s="5"/>
      <c r="H3" s="7"/>
      <c r="I3" s="7"/>
      <c r="J3" s="5"/>
      <c r="K3" s="5"/>
      <c r="L3" s="5"/>
      <c r="M3" s="5"/>
      <c r="N3" s="5"/>
    </row>
    <row r="4" spans="1:14" ht="15.5" x14ac:dyDescent="0.35">
      <c r="A4" s="13" t="s">
        <v>293</v>
      </c>
      <c r="B4" s="14"/>
      <c r="C4" s="5"/>
      <c r="D4" s="5"/>
      <c r="E4" s="7"/>
      <c r="F4" s="7"/>
      <c r="G4" s="5"/>
      <c r="H4" s="7"/>
      <c r="I4" s="7"/>
      <c r="J4" s="5"/>
      <c r="K4" s="5"/>
      <c r="L4" s="5"/>
      <c r="M4" s="5"/>
      <c r="N4" s="5"/>
    </row>
    <row r="5" spans="1:14" s="176" customFormat="1" x14ac:dyDescent="0.3">
      <c r="A5" s="583" t="s">
        <v>344</v>
      </c>
      <c r="B5" s="358"/>
      <c r="C5" s="2"/>
      <c r="D5" s="2"/>
      <c r="E5" s="4"/>
      <c r="F5" s="4"/>
      <c r="G5" s="2"/>
      <c r="H5" s="4"/>
      <c r="I5" s="4"/>
      <c r="J5" s="2"/>
      <c r="K5" s="2"/>
      <c r="L5" s="2"/>
      <c r="M5" s="2"/>
      <c r="N5" s="2"/>
    </row>
    <row r="6" spans="1:14" ht="15.5" x14ac:dyDescent="0.35">
      <c r="A6" s="13" t="s">
        <v>333</v>
      </c>
      <c r="B6" s="6"/>
      <c r="C6" s="5"/>
      <c r="D6" s="5"/>
      <c r="E6" s="7"/>
      <c r="F6" s="7"/>
      <c r="G6" s="5"/>
      <c r="H6" s="7"/>
      <c r="I6" s="7"/>
      <c r="J6" s="5"/>
      <c r="K6" s="5"/>
      <c r="L6" s="5"/>
      <c r="M6" s="5"/>
      <c r="N6" s="5"/>
    </row>
    <row r="7" spans="1:14" ht="15.5" x14ac:dyDescent="0.35">
      <c r="A7" s="13" t="s">
        <v>9</v>
      </c>
      <c r="B7" s="6"/>
      <c r="C7" s="5"/>
      <c r="D7" s="5"/>
      <c r="E7" s="7"/>
      <c r="F7" s="7"/>
      <c r="G7" s="5"/>
      <c r="H7" s="7"/>
      <c r="I7" s="7"/>
      <c r="J7" s="5"/>
      <c r="K7" s="5"/>
      <c r="L7" s="5"/>
      <c r="M7" s="5"/>
      <c r="N7" s="5"/>
    </row>
    <row r="8" spans="1:14" ht="15.5" x14ac:dyDescent="0.35">
      <c r="A8" s="13" t="s">
        <v>14</v>
      </c>
      <c r="B8" s="6"/>
      <c r="C8" s="5"/>
      <c r="D8" s="5"/>
      <c r="E8" s="7"/>
      <c r="F8" s="7"/>
      <c r="G8" s="5"/>
      <c r="H8" s="7"/>
      <c r="I8" s="7"/>
      <c r="J8" s="5"/>
      <c r="K8" s="5"/>
      <c r="L8" s="5"/>
      <c r="M8" s="5"/>
      <c r="N8" s="5"/>
    </row>
    <row r="9" spans="1:14" ht="15.5" x14ac:dyDescent="0.35">
      <c r="A9" s="66" t="s">
        <v>134</v>
      </c>
      <c r="C9" s="5"/>
      <c r="D9" s="5"/>
      <c r="E9" s="7"/>
      <c r="F9" s="7"/>
      <c r="G9" s="5"/>
      <c r="H9" s="7"/>
      <c r="I9" s="7"/>
      <c r="J9" s="5"/>
      <c r="K9" s="5"/>
      <c r="L9" s="5"/>
      <c r="M9" s="5"/>
      <c r="N9" s="5"/>
    </row>
    <row r="10" spans="1:14" ht="15.5" x14ac:dyDescent="0.35">
      <c r="A10" s="13" t="s">
        <v>208</v>
      </c>
      <c r="B10" s="6"/>
      <c r="C10" s="5"/>
      <c r="D10" s="5"/>
      <c r="E10" s="7"/>
      <c r="F10" s="7"/>
      <c r="G10" s="5"/>
      <c r="H10" s="7"/>
      <c r="I10" s="7"/>
      <c r="J10" s="5"/>
      <c r="K10" s="5"/>
      <c r="L10" s="5"/>
      <c r="M10" s="5"/>
      <c r="N10" s="5"/>
    </row>
    <row r="11" spans="1:14" s="289" customFormat="1" ht="15.5" x14ac:dyDescent="0.35">
      <c r="A11" s="288" t="s">
        <v>209</v>
      </c>
      <c r="B11" s="7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94" customFormat="1" ht="16" thickBot="1" x14ac:dyDescent="0.4">
      <c r="A12" s="290" t="s">
        <v>210</v>
      </c>
      <c r="B12" s="291"/>
      <c r="C12" s="292"/>
      <c r="D12" s="292"/>
      <c r="E12" s="292"/>
      <c r="F12" s="292"/>
      <c r="G12" s="292"/>
      <c r="H12" s="292"/>
      <c r="I12" s="7"/>
      <c r="J12" s="292"/>
      <c r="K12" s="292"/>
      <c r="L12" s="292"/>
      <c r="M12" s="292"/>
      <c r="N12" s="292"/>
    </row>
    <row r="13" spans="1:14" ht="18.5" thickBot="1" x14ac:dyDescent="0.45">
      <c r="A13" s="552"/>
      <c r="B13" s="553"/>
      <c r="C13" s="554"/>
      <c r="D13" s="554"/>
      <c r="E13" s="555"/>
      <c r="F13" s="556"/>
      <c r="G13" s="557"/>
      <c r="H13" s="554"/>
      <c r="I13" s="555"/>
      <c r="J13" s="556"/>
      <c r="K13" s="558"/>
      <c r="L13"/>
      <c r="M13"/>
      <c r="N13"/>
    </row>
    <row r="14" spans="1:14" s="354" customFormat="1" ht="36.5" thickBot="1" x14ac:dyDescent="0.45">
      <c r="A14" s="559"/>
      <c r="B14" s="560"/>
      <c r="C14" s="1030">
        <v>42635</v>
      </c>
      <c r="D14" s="1031"/>
      <c r="E14" s="1030">
        <v>42663</v>
      </c>
      <c r="F14" s="1031"/>
      <c r="G14" s="1030">
        <v>42691</v>
      </c>
      <c r="H14" s="1031"/>
      <c r="I14" s="1032">
        <v>42712</v>
      </c>
      <c r="J14" s="1033"/>
      <c r="K14" s="561" t="s">
        <v>60</v>
      </c>
    </row>
    <row r="15" spans="1:14" ht="19" thickBot="1" x14ac:dyDescent="0.5">
      <c r="A15" s="562" t="s">
        <v>5</v>
      </c>
      <c r="B15" s="563" t="s">
        <v>3</v>
      </c>
      <c r="C15" s="564" t="s">
        <v>0</v>
      </c>
      <c r="D15" s="565" t="s">
        <v>1</v>
      </c>
      <c r="E15" s="564" t="s">
        <v>0</v>
      </c>
      <c r="F15" s="565" t="s">
        <v>1</v>
      </c>
      <c r="G15" s="564" t="s">
        <v>0</v>
      </c>
      <c r="H15" s="565" t="s">
        <v>1</v>
      </c>
      <c r="I15" s="564" t="s">
        <v>0</v>
      </c>
      <c r="J15" s="565" t="s">
        <v>1</v>
      </c>
      <c r="K15" s="566" t="s">
        <v>4</v>
      </c>
      <c r="L15"/>
      <c r="M15"/>
      <c r="N15"/>
    </row>
    <row r="16" spans="1:14" ht="18.5" x14ac:dyDescent="0.45">
      <c r="A16" s="567">
        <v>1</v>
      </c>
      <c r="B16" s="568" t="s">
        <v>23</v>
      </c>
      <c r="C16" s="488">
        <v>1</v>
      </c>
      <c r="D16" s="489">
        <v>21</v>
      </c>
      <c r="E16" s="488">
        <v>1</v>
      </c>
      <c r="F16" s="489">
        <v>25</v>
      </c>
      <c r="G16" s="488">
        <v>2</v>
      </c>
      <c r="H16" s="489">
        <v>19</v>
      </c>
      <c r="I16" s="488">
        <v>1</v>
      </c>
      <c r="J16" s="489">
        <v>17</v>
      </c>
      <c r="K16" s="490">
        <f t="shared" ref="K16:K44" si="0">SUM(D16,F16,H16,J16)</f>
        <v>82</v>
      </c>
      <c r="L16"/>
      <c r="M16"/>
      <c r="N16"/>
    </row>
    <row r="17" spans="1:14" ht="18.5" x14ac:dyDescent="0.45">
      <c r="A17" s="582">
        <v>2</v>
      </c>
      <c r="B17" s="569" t="s">
        <v>22</v>
      </c>
      <c r="C17" s="470"/>
      <c r="D17" s="471"/>
      <c r="E17" s="470">
        <v>2</v>
      </c>
      <c r="F17" s="471">
        <v>22</v>
      </c>
      <c r="G17" s="470">
        <v>1</v>
      </c>
      <c r="H17" s="471">
        <v>22</v>
      </c>
      <c r="I17" s="470">
        <v>2</v>
      </c>
      <c r="J17" s="471">
        <v>14</v>
      </c>
      <c r="K17" s="514">
        <f t="shared" si="0"/>
        <v>58</v>
      </c>
      <c r="L17"/>
      <c r="M17"/>
      <c r="N17"/>
    </row>
    <row r="18" spans="1:14" ht="18.5" x14ac:dyDescent="0.45">
      <c r="A18" s="582">
        <v>3</v>
      </c>
      <c r="B18" s="581" t="s">
        <v>296</v>
      </c>
      <c r="C18" s="547">
        <v>2</v>
      </c>
      <c r="D18" s="486">
        <v>18</v>
      </c>
      <c r="E18" s="547">
        <v>3</v>
      </c>
      <c r="F18" s="486">
        <v>19</v>
      </c>
      <c r="G18" s="547">
        <v>5</v>
      </c>
      <c r="H18" s="471">
        <v>13</v>
      </c>
      <c r="I18" s="547"/>
      <c r="J18" s="486"/>
      <c r="K18" s="514">
        <f t="shared" si="0"/>
        <v>50</v>
      </c>
      <c r="L18"/>
      <c r="M18"/>
      <c r="N18"/>
    </row>
    <row r="19" spans="1:14" ht="18.5" x14ac:dyDescent="0.45">
      <c r="A19" s="582">
        <v>4</v>
      </c>
      <c r="B19" s="570" t="s">
        <v>185</v>
      </c>
      <c r="C19" s="475">
        <v>5</v>
      </c>
      <c r="D19" s="476">
        <v>12</v>
      </c>
      <c r="E19" s="475">
        <v>7</v>
      </c>
      <c r="F19" s="476">
        <v>14</v>
      </c>
      <c r="G19" s="475">
        <v>4</v>
      </c>
      <c r="H19" s="471">
        <v>14</v>
      </c>
      <c r="I19" s="475">
        <v>5</v>
      </c>
      <c r="J19" s="476">
        <v>8</v>
      </c>
      <c r="K19" s="514">
        <f t="shared" si="0"/>
        <v>48</v>
      </c>
      <c r="L19"/>
      <c r="M19"/>
      <c r="N19"/>
    </row>
    <row r="20" spans="1:14" ht="18.5" x14ac:dyDescent="0.45">
      <c r="A20" s="582">
        <v>5</v>
      </c>
      <c r="B20" s="570" t="s">
        <v>35</v>
      </c>
      <c r="C20" s="470">
        <v>7</v>
      </c>
      <c r="D20" s="471">
        <v>10</v>
      </c>
      <c r="E20" s="470">
        <v>10</v>
      </c>
      <c r="F20" s="471">
        <v>11</v>
      </c>
      <c r="G20" s="470">
        <v>8</v>
      </c>
      <c r="H20" s="471">
        <v>10</v>
      </c>
      <c r="I20" s="470">
        <v>6</v>
      </c>
      <c r="J20" s="471">
        <v>7</v>
      </c>
      <c r="K20" s="514">
        <f t="shared" si="0"/>
        <v>38</v>
      </c>
      <c r="L20"/>
      <c r="M20"/>
      <c r="N20"/>
    </row>
    <row r="21" spans="1:14" ht="18.5" x14ac:dyDescent="0.45">
      <c r="A21" s="582">
        <v>6</v>
      </c>
      <c r="B21" s="571" t="s">
        <v>24</v>
      </c>
      <c r="C21" s="475">
        <v>4</v>
      </c>
      <c r="D21" s="476">
        <v>13</v>
      </c>
      <c r="E21" s="475"/>
      <c r="F21" s="476"/>
      <c r="G21" s="475">
        <v>3</v>
      </c>
      <c r="H21" s="471">
        <v>16</v>
      </c>
      <c r="I21" s="475"/>
      <c r="J21" s="476"/>
      <c r="K21" s="514">
        <f t="shared" si="0"/>
        <v>29</v>
      </c>
      <c r="L21"/>
      <c r="M21"/>
      <c r="N21"/>
    </row>
    <row r="22" spans="1:14" ht="18.5" x14ac:dyDescent="0.45">
      <c r="A22" s="582">
        <v>7</v>
      </c>
      <c r="B22" s="570" t="s">
        <v>317</v>
      </c>
      <c r="C22" s="475"/>
      <c r="D22" s="476"/>
      <c r="E22" s="475">
        <v>4</v>
      </c>
      <c r="F22" s="476">
        <v>17</v>
      </c>
      <c r="G22" s="475"/>
      <c r="H22" s="471"/>
      <c r="I22" s="475">
        <v>3</v>
      </c>
      <c r="J22" s="476">
        <v>11</v>
      </c>
      <c r="K22" s="514">
        <f t="shared" si="0"/>
        <v>28</v>
      </c>
      <c r="L22"/>
      <c r="M22"/>
      <c r="N22"/>
    </row>
    <row r="23" spans="1:14" ht="18.5" x14ac:dyDescent="0.45">
      <c r="A23" s="582">
        <v>8</v>
      </c>
      <c r="B23" s="571" t="s">
        <v>66</v>
      </c>
      <c r="C23" s="475">
        <v>10</v>
      </c>
      <c r="D23" s="476">
        <v>7</v>
      </c>
      <c r="E23" s="475"/>
      <c r="F23" s="476"/>
      <c r="G23" s="475">
        <v>7</v>
      </c>
      <c r="H23" s="471">
        <v>11</v>
      </c>
      <c r="I23" s="475">
        <v>4</v>
      </c>
      <c r="J23" s="476">
        <v>9</v>
      </c>
      <c r="K23" s="514">
        <f t="shared" si="0"/>
        <v>27</v>
      </c>
      <c r="L23"/>
      <c r="M23"/>
      <c r="N23"/>
    </row>
    <row r="24" spans="1:14" ht="18.5" x14ac:dyDescent="0.45">
      <c r="A24" s="582">
        <v>9</v>
      </c>
      <c r="B24" s="572" t="s">
        <v>73</v>
      </c>
      <c r="C24" s="475">
        <v>12</v>
      </c>
      <c r="D24" s="476">
        <v>5</v>
      </c>
      <c r="E24" s="475">
        <v>13</v>
      </c>
      <c r="F24" s="476">
        <v>8</v>
      </c>
      <c r="G24" s="475">
        <v>10</v>
      </c>
      <c r="H24" s="471">
        <v>8</v>
      </c>
      <c r="I24" s="475">
        <v>8</v>
      </c>
      <c r="J24" s="476">
        <v>5</v>
      </c>
      <c r="K24" s="514">
        <f t="shared" si="0"/>
        <v>26</v>
      </c>
      <c r="L24"/>
      <c r="M24"/>
      <c r="N24"/>
    </row>
    <row r="25" spans="1:14" ht="18.5" x14ac:dyDescent="0.45">
      <c r="A25" s="582">
        <v>10</v>
      </c>
      <c r="B25" s="570" t="s">
        <v>25</v>
      </c>
      <c r="C25" s="475"/>
      <c r="D25" s="476"/>
      <c r="E25" s="475">
        <v>8</v>
      </c>
      <c r="F25" s="476">
        <v>13</v>
      </c>
      <c r="G25" s="475">
        <v>6</v>
      </c>
      <c r="H25" s="471">
        <v>12</v>
      </c>
      <c r="I25" s="475"/>
      <c r="J25" s="476"/>
      <c r="K25" s="514">
        <f t="shared" si="0"/>
        <v>25</v>
      </c>
      <c r="L25"/>
      <c r="M25"/>
      <c r="N25"/>
    </row>
    <row r="26" spans="1:14" ht="18.5" x14ac:dyDescent="0.45">
      <c r="A26" s="582">
        <v>11</v>
      </c>
      <c r="B26" s="570" t="s">
        <v>119</v>
      </c>
      <c r="C26" s="475"/>
      <c r="D26" s="476"/>
      <c r="E26" s="475">
        <v>6</v>
      </c>
      <c r="F26" s="476">
        <v>15</v>
      </c>
      <c r="G26" s="475">
        <v>9</v>
      </c>
      <c r="H26" s="471">
        <v>9</v>
      </c>
      <c r="I26" s="475"/>
      <c r="J26" s="476"/>
      <c r="K26" s="514">
        <f t="shared" si="0"/>
        <v>24</v>
      </c>
      <c r="L26"/>
      <c r="M26"/>
      <c r="N26"/>
    </row>
    <row r="27" spans="1:14" ht="18.5" x14ac:dyDescent="0.45">
      <c r="A27" s="582">
        <v>12</v>
      </c>
      <c r="B27" s="570" t="s">
        <v>181</v>
      </c>
      <c r="C27" s="475"/>
      <c r="D27" s="573"/>
      <c r="E27" s="475">
        <v>5</v>
      </c>
      <c r="F27" s="476">
        <v>16</v>
      </c>
      <c r="G27" s="475"/>
      <c r="H27" s="471"/>
      <c r="I27" s="475"/>
      <c r="J27" s="476"/>
      <c r="K27" s="514">
        <f t="shared" si="0"/>
        <v>16</v>
      </c>
      <c r="L27"/>
      <c r="M27"/>
      <c r="N27"/>
    </row>
    <row r="28" spans="1:14" ht="18.5" x14ac:dyDescent="0.45">
      <c r="A28" s="582">
        <v>13</v>
      </c>
      <c r="B28" s="574" t="s">
        <v>175</v>
      </c>
      <c r="C28" s="547">
        <v>3</v>
      </c>
      <c r="D28" s="486">
        <v>15</v>
      </c>
      <c r="E28" s="547"/>
      <c r="F28" s="486"/>
      <c r="G28" s="547"/>
      <c r="H28" s="471"/>
      <c r="I28" s="547"/>
      <c r="J28" s="486"/>
      <c r="K28" s="514">
        <f t="shared" si="0"/>
        <v>15</v>
      </c>
      <c r="L28"/>
      <c r="M28"/>
      <c r="N28"/>
    </row>
    <row r="29" spans="1:14" ht="18.5" x14ac:dyDescent="0.45">
      <c r="A29" s="582">
        <v>14</v>
      </c>
      <c r="B29" s="570" t="s">
        <v>140</v>
      </c>
      <c r="C29" s="475">
        <v>15</v>
      </c>
      <c r="D29" s="476">
        <v>2</v>
      </c>
      <c r="E29" s="475">
        <v>15</v>
      </c>
      <c r="F29" s="476">
        <v>6</v>
      </c>
      <c r="G29" s="475">
        <v>12</v>
      </c>
      <c r="H29" s="471">
        <v>6</v>
      </c>
      <c r="I29" s="475"/>
      <c r="J29" s="476"/>
      <c r="K29" s="514">
        <f t="shared" si="0"/>
        <v>14</v>
      </c>
      <c r="L29"/>
      <c r="M29"/>
      <c r="N29"/>
    </row>
    <row r="30" spans="1:14" ht="18.5" x14ac:dyDescent="0.45">
      <c r="A30" s="582">
        <v>14</v>
      </c>
      <c r="B30" s="570" t="s">
        <v>301</v>
      </c>
      <c r="C30" s="470">
        <v>13</v>
      </c>
      <c r="D30" s="471">
        <v>4</v>
      </c>
      <c r="E30" s="470">
        <v>11</v>
      </c>
      <c r="F30" s="471">
        <v>10</v>
      </c>
      <c r="G30" s="470"/>
      <c r="H30" s="471"/>
      <c r="I30" s="470"/>
      <c r="J30" s="471"/>
      <c r="K30" s="514">
        <f t="shared" si="0"/>
        <v>14</v>
      </c>
      <c r="L30"/>
      <c r="M30"/>
      <c r="N30"/>
    </row>
    <row r="31" spans="1:14" ht="18.5" x14ac:dyDescent="0.45">
      <c r="A31" s="582">
        <v>14</v>
      </c>
      <c r="B31" s="570" t="s">
        <v>42</v>
      </c>
      <c r="C31" s="475"/>
      <c r="D31" s="476"/>
      <c r="E31" s="475">
        <v>12</v>
      </c>
      <c r="F31" s="476">
        <v>9</v>
      </c>
      <c r="G31" s="475">
        <v>14</v>
      </c>
      <c r="H31" s="471">
        <v>4</v>
      </c>
      <c r="I31" s="475">
        <v>12</v>
      </c>
      <c r="J31" s="476">
        <v>1</v>
      </c>
      <c r="K31" s="514">
        <f t="shared" si="0"/>
        <v>14</v>
      </c>
      <c r="L31"/>
      <c r="M31"/>
      <c r="N31"/>
    </row>
    <row r="32" spans="1:14" ht="18.5" x14ac:dyDescent="0.45">
      <c r="A32" s="582">
        <v>14</v>
      </c>
      <c r="B32" s="570" t="s">
        <v>239</v>
      </c>
      <c r="C32" s="475">
        <v>16</v>
      </c>
      <c r="D32" s="471">
        <v>1</v>
      </c>
      <c r="E32" s="475">
        <v>16</v>
      </c>
      <c r="F32" s="476">
        <v>5</v>
      </c>
      <c r="G32" s="475">
        <v>13</v>
      </c>
      <c r="H32" s="471">
        <v>5</v>
      </c>
      <c r="I32" s="475">
        <v>11</v>
      </c>
      <c r="J32" s="476">
        <v>3</v>
      </c>
      <c r="K32" s="514">
        <f t="shared" si="0"/>
        <v>14</v>
      </c>
      <c r="L32"/>
      <c r="M32"/>
      <c r="N32"/>
    </row>
    <row r="33" spans="1:14" ht="18.5" x14ac:dyDescent="0.45">
      <c r="A33" s="582">
        <v>18</v>
      </c>
      <c r="B33" s="570" t="s">
        <v>47</v>
      </c>
      <c r="C33" s="475"/>
      <c r="D33" s="471"/>
      <c r="E33" s="475"/>
      <c r="F33" s="476"/>
      <c r="G33" s="475">
        <v>11</v>
      </c>
      <c r="H33" s="476">
        <v>7</v>
      </c>
      <c r="I33" s="475">
        <v>7</v>
      </c>
      <c r="J33" s="476">
        <v>6</v>
      </c>
      <c r="K33" s="514">
        <f t="shared" si="0"/>
        <v>13</v>
      </c>
      <c r="L33"/>
      <c r="M33"/>
      <c r="N33"/>
    </row>
    <row r="34" spans="1:14" ht="18.5" x14ac:dyDescent="0.45">
      <c r="A34" s="582">
        <v>19</v>
      </c>
      <c r="B34" s="570" t="s">
        <v>295</v>
      </c>
      <c r="C34" s="475">
        <v>11</v>
      </c>
      <c r="D34" s="486">
        <v>6</v>
      </c>
      <c r="E34" s="475">
        <v>18</v>
      </c>
      <c r="F34" s="476">
        <v>3</v>
      </c>
      <c r="G34" s="547">
        <v>15</v>
      </c>
      <c r="H34" s="486">
        <v>3</v>
      </c>
      <c r="I34" s="475"/>
      <c r="J34" s="486"/>
      <c r="K34" s="514">
        <f t="shared" si="0"/>
        <v>12</v>
      </c>
      <c r="L34"/>
      <c r="M34"/>
      <c r="N34"/>
    </row>
    <row r="35" spans="1:14" ht="18.5" x14ac:dyDescent="0.45">
      <c r="A35" s="582">
        <v>19</v>
      </c>
      <c r="B35" s="570" t="s">
        <v>193</v>
      </c>
      <c r="C35" s="475"/>
      <c r="D35" s="476"/>
      <c r="E35" s="475">
        <v>9</v>
      </c>
      <c r="F35" s="476">
        <v>12</v>
      </c>
      <c r="G35" s="475"/>
      <c r="H35" s="476"/>
      <c r="I35" s="475"/>
      <c r="J35" s="476"/>
      <c r="K35" s="514">
        <f t="shared" si="0"/>
        <v>12</v>
      </c>
      <c r="L35"/>
      <c r="M35"/>
      <c r="N35"/>
    </row>
    <row r="36" spans="1:14" ht="18.5" x14ac:dyDescent="0.45">
      <c r="A36" s="582">
        <v>21</v>
      </c>
      <c r="B36" s="570" t="s">
        <v>205</v>
      </c>
      <c r="C36" s="475">
        <v>6</v>
      </c>
      <c r="D36" s="476">
        <v>11</v>
      </c>
      <c r="E36" s="475"/>
      <c r="F36" s="476"/>
      <c r="G36" s="475"/>
      <c r="H36" s="476"/>
      <c r="I36" s="475"/>
      <c r="J36" s="476"/>
      <c r="K36" s="514">
        <f t="shared" si="0"/>
        <v>11</v>
      </c>
    </row>
    <row r="37" spans="1:14" ht="18.5" x14ac:dyDescent="0.45">
      <c r="A37" s="582">
        <v>22</v>
      </c>
      <c r="B37" s="570" t="s">
        <v>26</v>
      </c>
      <c r="C37" s="475">
        <v>8</v>
      </c>
      <c r="D37" s="476">
        <v>9</v>
      </c>
      <c r="E37" s="475"/>
      <c r="F37" s="476"/>
      <c r="G37" s="475"/>
      <c r="H37" s="476"/>
      <c r="I37" s="475"/>
      <c r="J37" s="476"/>
      <c r="K37" s="514">
        <f t="shared" si="0"/>
        <v>9</v>
      </c>
    </row>
    <row r="38" spans="1:14" ht="18.5" x14ac:dyDescent="0.45">
      <c r="A38" s="582">
        <v>23</v>
      </c>
      <c r="B38" s="570" t="s">
        <v>74</v>
      </c>
      <c r="C38" s="475">
        <v>9</v>
      </c>
      <c r="D38" s="476">
        <v>8</v>
      </c>
      <c r="E38" s="475"/>
      <c r="F38" s="476"/>
      <c r="G38" s="475"/>
      <c r="H38" s="476"/>
      <c r="I38" s="475"/>
      <c r="J38" s="476"/>
      <c r="K38" s="514">
        <f t="shared" si="0"/>
        <v>8</v>
      </c>
    </row>
    <row r="39" spans="1:14" ht="18.5" x14ac:dyDescent="0.45">
      <c r="A39" s="582">
        <v>24</v>
      </c>
      <c r="B39" s="570" t="s">
        <v>227</v>
      </c>
      <c r="C39" s="475"/>
      <c r="D39" s="476"/>
      <c r="E39" s="475">
        <v>14</v>
      </c>
      <c r="F39" s="476">
        <v>7</v>
      </c>
      <c r="G39" s="475"/>
      <c r="H39" s="476"/>
      <c r="I39" s="475"/>
      <c r="J39" s="476"/>
      <c r="K39" s="514">
        <f t="shared" si="0"/>
        <v>7</v>
      </c>
    </row>
    <row r="40" spans="1:14" ht="18.5" x14ac:dyDescent="0.45">
      <c r="A40" s="582">
        <v>24</v>
      </c>
      <c r="B40" s="570" t="s">
        <v>313</v>
      </c>
      <c r="C40" s="475">
        <v>14</v>
      </c>
      <c r="D40" s="476">
        <v>3</v>
      </c>
      <c r="E40" s="475">
        <v>17</v>
      </c>
      <c r="F40" s="476">
        <v>4</v>
      </c>
      <c r="G40" s="475"/>
      <c r="H40" s="476"/>
      <c r="I40" s="475"/>
      <c r="J40" s="476"/>
      <c r="K40" s="514">
        <f t="shared" si="0"/>
        <v>7</v>
      </c>
    </row>
    <row r="41" spans="1:14" ht="18.5" x14ac:dyDescent="0.45">
      <c r="A41" s="582">
        <v>26</v>
      </c>
      <c r="B41" s="570" t="s">
        <v>337</v>
      </c>
      <c r="C41" s="475"/>
      <c r="D41" s="476"/>
      <c r="E41" s="475">
        <v>19</v>
      </c>
      <c r="F41" s="476">
        <v>2</v>
      </c>
      <c r="G41" s="475">
        <v>16</v>
      </c>
      <c r="H41" s="476">
        <v>2</v>
      </c>
      <c r="I41" s="475"/>
      <c r="J41" s="476"/>
      <c r="K41" s="514">
        <f t="shared" si="0"/>
        <v>4</v>
      </c>
    </row>
    <row r="42" spans="1:14" ht="18.5" x14ac:dyDescent="0.45">
      <c r="A42" s="582">
        <v>26</v>
      </c>
      <c r="B42" s="570" t="s">
        <v>226</v>
      </c>
      <c r="C42" s="475"/>
      <c r="D42" s="476"/>
      <c r="E42" s="475"/>
      <c r="F42" s="476"/>
      <c r="G42" s="475"/>
      <c r="H42" s="476"/>
      <c r="I42" s="475">
        <v>9</v>
      </c>
      <c r="J42" s="476">
        <v>4</v>
      </c>
      <c r="K42" s="514">
        <f t="shared" si="0"/>
        <v>4</v>
      </c>
    </row>
    <row r="43" spans="1:14" ht="18.5" x14ac:dyDescent="0.45">
      <c r="A43" s="582">
        <v>28</v>
      </c>
      <c r="B43" s="570" t="s">
        <v>343</v>
      </c>
      <c r="C43" s="475"/>
      <c r="D43" s="476"/>
      <c r="E43" s="475"/>
      <c r="F43" s="476"/>
      <c r="G43" s="475"/>
      <c r="H43" s="476"/>
      <c r="I43" s="475">
        <v>10</v>
      </c>
      <c r="J43" s="476">
        <v>3</v>
      </c>
      <c r="K43" s="514">
        <f t="shared" si="0"/>
        <v>3</v>
      </c>
    </row>
    <row r="44" spans="1:14" ht="18.5" x14ac:dyDescent="0.45">
      <c r="A44" s="582">
        <v>29</v>
      </c>
      <c r="B44" s="570" t="s">
        <v>338</v>
      </c>
      <c r="C44" s="475"/>
      <c r="D44" s="476"/>
      <c r="E44" s="475">
        <v>20</v>
      </c>
      <c r="F44" s="476">
        <v>1</v>
      </c>
      <c r="G44" s="475">
        <v>17</v>
      </c>
      <c r="H44" s="476">
        <v>1</v>
      </c>
      <c r="I44" s="475"/>
      <c r="J44" s="476"/>
      <c r="K44" s="514">
        <f t="shared" si="0"/>
        <v>2</v>
      </c>
    </row>
  </sheetData>
  <mergeCells count="4">
    <mergeCell ref="C14:D14"/>
    <mergeCell ref="E14:F14"/>
    <mergeCell ref="G14:H14"/>
    <mergeCell ref="I14:J14"/>
  </mergeCells>
  <pageMargins left="0.65" right="0.25" top="0.28999999999999998" bottom="0.2" header="0.12" footer="0.2"/>
  <pageSetup paperSize="9" scale="97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5">
    <tabColor rgb="FFFF0000"/>
    <pageSetUpPr fitToPage="1"/>
  </sheetPr>
  <dimension ref="A1:Q39"/>
  <sheetViews>
    <sheetView workbookViewId="0">
      <selection activeCell="B35" sqref="B35"/>
    </sheetView>
  </sheetViews>
  <sheetFormatPr baseColWidth="10" defaultColWidth="9.1796875" defaultRowHeight="13" x14ac:dyDescent="0.3"/>
  <cols>
    <col min="1" max="1" width="4.453125" customWidth="1"/>
    <col min="2" max="2" width="22.81640625" customWidth="1"/>
    <col min="3" max="3" width="4.54296875" bestFit="1" customWidth="1"/>
    <col min="4" max="4" width="5.54296875" bestFit="1" customWidth="1"/>
    <col min="5" max="5" width="4.54296875" bestFit="1" customWidth="1"/>
    <col min="6" max="6" width="5.54296875" bestFit="1" customWidth="1"/>
    <col min="7" max="7" width="4.54296875" style="78" bestFit="1" customWidth="1"/>
    <col min="8" max="8" width="5.54296875" style="2" bestFit="1" customWidth="1"/>
    <col min="9" max="9" width="4.54296875" customWidth="1"/>
    <col min="10" max="10" width="5.54296875" customWidth="1"/>
    <col min="11" max="11" width="4.54296875" customWidth="1"/>
    <col min="12" max="12" width="5.54296875" customWidth="1"/>
    <col min="13" max="13" width="4.54296875" customWidth="1"/>
    <col min="14" max="14" width="5.54296875" customWidth="1"/>
    <col min="15" max="15" width="4.54296875" customWidth="1"/>
    <col min="16" max="16" width="5.54296875" customWidth="1"/>
    <col min="17" max="17" width="11.453125" bestFit="1" customWidth="1"/>
  </cols>
  <sheetData>
    <row r="1" spans="1:17" ht="25" x14ac:dyDescent="0.5">
      <c r="A1" s="296" t="s">
        <v>316</v>
      </c>
      <c r="B1" s="43"/>
      <c r="C1" s="41"/>
      <c r="D1" s="41"/>
      <c r="E1" s="7"/>
      <c r="F1" s="7"/>
      <c r="G1" s="41"/>
      <c r="H1" s="44"/>
      <c r="I1" s="7"/>
      <c r="J1" s="5"/>
    </row>
    <row r="2" spans="1:17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</row>
    <row r="3" spans="1:17" ht="23.5" x14ac:dyDescent="0.55000000000000004">
      <c r="A3" s="465" t="s">
        <v>290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</row>
    <row r="4" spans="1:17" ht="22" x14ac:dyDescent="0.65">
      <c r="A4" s="530" t="s">
        <v>326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</row>
    <row r="5" spans="1:17" ht="15.5" x14ac:dyDescent="0.35">
      <c r="A5" s="13" t="s">
        <v>54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</row>
    <row r="6" spans="1:17" ht="15.5" x14ac:dyDescent="0.35">
      <c r="A6" s="13" t="s">
        <v>286</v>
      </c>
      <c r="B6" s="6"/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</row>
    <row r="7" spans="1:17" ht="15.5" x14ac:dyDescent="0.35">
      <c r="A7" s="13" t="s">
        <v>19</v>
      </c>
      <c r="B7" s="43"/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</row>
    <row r="8" spans="1:17" ht="15.5" x14ac:dyDescent="0.35">
      <c r="A8" s="13" t="s">
        <v>21</v>
      </c>
      <c r="B8" s="43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</row>
    <row r="9" spans="1:17" ht="28.5" x14ac:dyDescent="0.65">
      <c r="A9" s="46" t="s">
        <v>321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</row>
    <row r="10" spans="1:17" ht="15.5" x14ac:dyDescent="0.35">
      <c r="A10" s="13" t="s">
        <v>287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</row>
    <row r="11" spans="1:17" ht="16" thickBot="1" x14ac:dyDescent="0.4">
      <c r="A11" s="13" t="s">
        <v>288</v>
      </c>
      <c r="B11" s="6"/>
      <c r="C11" s="6"/>
      <c r="D11" s="6"/>
      <c r="E11" s="6"/>
      <c r="F11" s="6"/>
      <c r="G11" s="79"/>
      <c r="H11" s="5"/>
      <c r="I11" s="5"/>
      <c r="J11" s="6"/>
      <c r="K11" s="6"/>
      <c r="L11" s="6"/>
      <c r="M11" s="16"/>
      <c r="N11" s="16"/>
      <c r="O11" s="7"/>
      <c r="P11" s="5"/>
      <c r="Q11" s="6"/>
    </row>
    <row r="12" spans="1:17" ht="18.5" thickBot="1" x14ac:dyDescent="0.45">
      <c r="A12" s="497"/>
      <c r="B12" s="498"/>
      <c r="C12" s="1028">
        <v>42396</v>
      </c>
      <c r="D12" s="1029"/>
      <c r="E12" s="1028">
        <v>42417</v>
      </c>
      <c r="F12" s="1029"/>
      <c r="G12" s="1028">
        <v>42445</v>
      </c>
      <c r="H12" s="1029"/>
      <c r="I12" s="1028">
        <v>42473</v>
      </c>
      <c r="J12" s="1029"/>
      <c r="K12" s="1028">
        <v>42494</v>
      </c>
      <c r="L12" s="1029"/>
      <c r="M12" s="1028">
        <v>42508</v>
      </c>
      <c r="N12" s="1029"/>
      <c r="O12" s="1028">
        <v>42522</v>
      </c>
      <c r="P12" s="1029"/>
      <c r="Q12" s="1034" t="s">
        <v>55</v>
      </c>
    </row>
    <row r="13" spans="1:17" ht="19" thickBot="1" x14ac:dyDescent="0.5">
      <c r="A13" s="499" t="s">
        <v>20</v>
      </c>
      <c r="B13" s="500" t="s">
        <v>3</v>
      </c>
      <c r="C13" s="501" t="s">
        <v>0</v>
      </c>
      <c r="D13" s="502" t="s">
        <v>2</v>
      </c>
      <c r="E13" s="501" t="s">
        <v>0</v>
      </c>
      <c r="F13" s="502" t="s">
        <v>2</v>
      </c>
      <c r="G13" s="501" t="s">
        <v>0</v>
      </c>
      <c r="H13" s="502" t="s">
        <v>2</v>
      </c>
      <c r="I13" s="501" t="s">
        <v>0</v>
      </c>
      <c r="J13" s="502" t="s">
        <v>2</v>
      </c>
      <c r="K13" s="501" t="s">
        <v>0</v>
      </c>
      <c r="L13" s="502" t="s">
        <v>2</v>
      </c>
      <c r="M13" s="501" t="s">
        <v>0</v>
      </c>
      <c r="N13" s="502" t="s">
        <v>2</v>
      </c>
      <c r="O13" s="501" t="s">
        <v>0</v>
      </c>
      <c r="P13" s="502" t="s">
        <v>2</v>
      </c>
      <c r="Q13" s="1035"/>
    </row>
    <row r="14" spans="1:17" ht="18" x14ac:dyDescent="0.4">
      <c r="A14" s="469">
        <v>1</v>
      </c>
      <c r="B14" s="529" t="s">
        <v>317</v>
      </c>
      <c r="C14" s="524">
        <v>1</v>
      </c>
      <c r="D14" s="525">
        <v>19</v>
      </c>
      <c r="E14" s="524">
        <v>2</v>
      </c>
      <c r="F14" s="525">
        <v>17</v>
      </c>
      <c r="G14" s="524">
        <v>3</v>
      </c>
      <c r="H14" s="525">
        <v>10</v>
      </c>
      <c r="I14" s="524">
        <v>2</v>
      </c>
      <c r="J14" s="525">
        <v>17</v>
      </c>
      <c r="K14" s="524">
        <v>1</v>
      </c>
      <c r="L14" s="525">
        <v>15</v>
      </c>
      <c r="M14" s="524">
        <v>1</v>
      </c>
      <c r="N14" s="528">
        <v>14</v>
      </c>
      <c r="O14" s="524">
        <v>1</v>
      </c>
      <c r="P14" s="525">
        <v>14</v>
      </c>
      <c r="Q14" s="527">
        <f t="shared" ref="Q14:Q30" si="0">SUM(D14,F14,H14,J14,L14,N14,P14)</f>
        <v>106</v>
      </c>
    </row>
    <row r="15" spans="1:17" ht="18" x14ac:dyDescent="0.4">
      <c r="A15" s="474">
        <v>2</v>
      </c>
      <c r="B15" s="503" t="s">
        <v>275</v>
      </c>
      <c r="C15" s="475">
        <v>3</v>
      </c>
      <c r="D15" s="476">
        <v>13</v>
      </c>
      <c r="E15" s="475">
        <v>5</v>
      </c>
      <c r="F15" s="476">
        <v>11</v>
      </c>
      <c r="G15" s="475">
        <v>1</v>
      </c>
      <c r="H15" s="476">
        <v>16</v>
      </c>
      <c r="I15" s="475">
        <v>1</v>
      </c>
      <c r="J15" s="471">
        <v>20</v>
      </c>
      <c r="K15" s="470"/>
      <c r="L15" s="477"/>
      <c r="M15" s="475"/>
      <c r="N15" s="478"/>
      <c r="O15" s="475">
        <v>3</v>
      </c>
      <c r="P15" s="476">
        <v>8</v>
      </c>
      <c r="Q15" s="473">
        <f t="shared" si="0"/>
        <v>68</v>
      </c>
    </row>
    <row r="16" spans="1:17" ht="18" x14ac:dyDescent="0.4">
      <c r="A16" s="479">
        <v>3</v>
      </c>
      <c r="B16" s="504" t="s">
        <v>66</v>
      </c>
      <c r="C16" s="475">
        <v>5</v>
      </c>
      <c r="D16" s="471">
        <v>10</v>
      </c>
      <c r="E16" s="475">
        <v>6</v>
      </c>
      <c r="F16" s="476">
        <v>10</v>
      </c>
      <c r="G16" s="475"/>
      <c r="H16" s="476"/>
      <c r="I16" s="475">
        <v>3</v>
      </c>
      <c r="J16" s="476">
        <v>14</v>
      </c>
      <c r="K16" s="475">
        <v>3</v>
      </c>
      <c r="L16" s="476">
        <v>9</v>
      </c>
      <c r="M16" s="475">
        <v>3</v>
      </c>
      <c r="N16" s="478">
        <v>8</v>
      </c>
      <c r="O16" s="475">
        <v>2</v>
      </c>
      <c r="P16" s="476">
        <v>11</v>
      </c>
      <c r="Q16" s="473">
        <f t="shared" si="0"/>
        <v>62</v>
      </c>
    </row>
    <row r="17" spans="1:17" ht="18" x14ac:dyDescent="0.4">
      <c r="A17" s="479">
        <v>4</v>
      </c>
      <c r="B17" s="504" t="s">
        <v>35</v>
      </c>
      <c r="C17" s="475">
        <v>2</v>
      </c>
      <c r="D17" s="476">
        <v>16</v>
      </c>
      <c r="E17" s="475"/>
      <c r="F17" s="476"/>
      <c r="G17" s="475">
        <v>3</v>
      </c>
      <c r="H17" s="476">
        <v>10</v>
      </c>
      <c r="I17" s="475"/>
      <c r="J17" s="476"/>
      <c r="K17" s="475">
        <v>2</v>
      </c>
      <c r="L17" s="486">
        <v>12</v>
      </c>
      <c r="M17" s="475"/>
      <c r="N17" s="478"/>
      <c r="O17" s="475"/>
      <c r="P17" s="476"/>
      <c r="Q17" s="473">
        <f t="shared" si="0"/>
        <v>38</v>
      </c>
    </row>
    <row r="18" spans="1:17" ht="18" x14ac:dyDescent="0.4">
      <c r="A18" s="479">
        <v>5</v>
      </c>
      <c r="B18" s="504" t="s">
        <v>178</v>
      </c>
      <c r="C18" s="475">
        <v>4</v>
      </c>
      <c r="D18" s="471">
        <v>11</v>
      </c>
      <c r="E18" s="475">
        <v>8</v>
      </c>
      <c r="F18" s="476">
        <v>8</v>
      </c>
      <c r="G18" s="475">
        <v>5</v>
      </c>
      <c r="H18" s="476">
        <v>7</v>
      </c>
      <c r="I18" s="475">
        <v>8</v>
      </c>
      <c r="J18" s="476">
        <v>8</v>
      </c>
      <c r="K18" s="475"/>
      <c r="L18" s="476"/>
      <c r="M18" s="475"/>
      <c r="N18" s="478"/>
      <c r="O18" s="475"/>
      <c r="P18" s="476"/>
      <c r="Q18" s="473">
        <f t="shared" si="0"/>
        <v>34</v>
      </c>
    </row>
    <row r="19" spans="1:17" ht="18.5" thickBot="1" x14ac:dyDescent="0.45">
      <c r="A19" s="480">
        <v>6</v>
      </c>
      <c r="B19" s="518" t="s">
        <v>25</v>
      </c>
      <c r="C19" s="481"/>
      <c r="D19" s="482"/>
      <c r="E19" s="481">
        <v>1</v>
      </c>
      <c r="F19" s="482">
        <v>20</v>
      </c>
      <c r="G19" s="481"/>
      <c r="H19" s="482"/>
      <c r="I19" s="481">
        <v>7</v>
      </c>
      <c r="J19" s="482">
        <v>9</v>
      </c>
      <c r="K19" s="481"/>
      <c r="L19" s="482"/>
      <c r="M19" s="481"/>
      <c r="N19" s="483"/>
      <c r="O19" s="481"/>
      <c r="P19" s="482"/>
      <c r="Q19" s="482">
        <f t="shared" si="0"/>
        <v>29</v>
      </c>
    </row>
    <row r="20" spans="1:17" ht="18.5" thickTop="1" x14ac:dyDescent="0.4">
      <c r="A20" s="494">
        <v>7</v>
      </c>
      <c r="B20" s="509" t="s">
        <v>205</v>
      </c>
      <c r="C20" s="495"/>
      <c r="D20" s="515"/>
      <c r="E20" s="495"/>
      <c r="F20" s="515"/>
      <c r="G20" s="495">
        <v>2</v>
      </c>
      <c r="H20" s="515">
        <v>13</v>
      </c>
      <c r="I20" s="495">
        <v>5</v>
      </c>
      <c r="J20" s="515">
        <v>11</v>
      </c>
      <c r="K20" s="495"/>
      <c r="L20" s="515"/>
      <c r="M20" s="495"/>
      <c r="N20" s="516"/>
      <c r="O20" s="495"/>
      <c r="P20" s="515"/>
      <c r="Q20" s="515">
        <f t="shared" si="0"/>
        <v>24</v>
      </c>
    </row>
    <row r="21" spans="1:17" ht="18" x14ac:dyDescent="0.4">
      <c r="A21" s="473">
        <v>8</v>
      </c>
      <c r="B21" s="505" t="s">
        <v>49</v>
      </c>
      <c r="C21" s="470">
        <v>6</v>
      </c>
      <c r="D21" s="472">
        <v>9</v>
      </c>
      <c r="E21" s="470">
        <v>3</v>
      </c>
      <c r="F21" s="472">
        <v>14</v>
      </c>
      <c r="G21" s="470"/>
      <c r="H21" s="472"/>
      <c r="I21" s="470"/>
      <c r="J21" s="471"/>
      <c r="K21" s="470"/>
      <c r="L21" s="471"/>
      <c r="M21" s="470"/>
      <c r="N21" s="472"/>
      <c r="O21" s="470"/>
      <c r="P21" s="471"/>
      <c r="Q21" s="473">
        <f t="shared" si="0"/>
        <v>23</v>
      </c>
    </row>
    <row r="22" spans="1:17" ht="18" x14ac:dyDescent="0.4">
      <c r="A22" s="473">
        <v>9</v>
      </c>
      <c r="B22" s="504" t="s">
        <v>169</v>
      </c>
      <c r="C22" s="475"/>
      <c r="D22" s="471"/>
      <c r="E22" s="475">
        <v>4</v>
      </c>
      <c r="F22" s="476">
        <v>12</v>
      </c>
      <c r="G22" s="475"/>
      <c r="H22" s="476"/>
      <c r="I22" s="475">
        <v>6</v>
      </c>
      <c r="J22" s="476">
        <v>10</v>
      </c>
      <c r="K22" s="475"/>
      <c r="L22" s="476"/>
      <c r="M22" s="475"/>
      <c r="N22" s="478"/>
      <c r="O22" s="475"/>
      <c r="P22" s="476"/>
      <c r="Q22" s="473">
        <f t="shared" si="0"/>
        <v>22</v>
      </c>
    </row>
    <row r="23" spans="1:17" ht="18" x14ac:dyDescent="0.4">
      <c r="A23" s="473">
        <v>10</v>
      </c>
      <c r="B23" s="503" t="s">
        <v>239</v>
      </c>
      <c r="C23" s="475">
        <v>12</v>
      </c>
      <c r="D23" s="476">
        <v>3</v>
      </c>
      <c r="E23" s="475">
        <v>11</v>
      </c>
      <c r="F23" s="486">
        <v>5</v>
      </c>
      <c r="G23" s="475"/>
      <c r="H23" s="476"/>
      <c r="I23" s="475">
        <v>11</v>
      </c>
      <c r="J23" s="476">
        <v>5</v>
      </c>
      <c r="K23" s="475">
        <v>7</v>
      </c>
      <c r="L23" s="476">
        <v>4</v>
      </c>
      <c r="M23" s="475"/>
      <c r="N23" s="519"/>
      <c r="O23" s="475">
        <v>7</v>
      </c>
      <c r="P23" s="486">
        <v>3</v>
      </c>
      <c r="Q23" s="473">
        <f t="shared" si="0"/>
        <v>20</v>
      </c>
    </row>
    <row r="24" spans="1:17" ht="18" x14ac:dyDescent="0.4">
      <c r="A24" s="473">
        <v>11</v>
      </c>
      <c r="B24" s="505" t="s">
        <v>47</v>
      </c>
      <c r="C24" s="475">
        <v>8</v>
      </c>
      <c r="D24" s="471">
        <v>7</v>
      </c>
      <c r="E24" s="475"/>
      <c r="F24" s="476"/>
      <c r="G24" s="475">
        <v>6</v>
      </c>
      <c r="H24" s="476">
        <v>6</v>
      </c>
      <c r="I24" s="484"/>
      <c r="J24" s="476"/>
      <c r="K24" s="485"/>
      <c r="L24" s="476"/>
      <c r="M24" s="475"/>
      <c r="N24" s="476"/>
      <c r="O24" s="475"/>
      <c r="P24" s="476"/>
      <c r="Q24" s="473">
        <f t="shared" si="0"/>
        <v>13</v>
      </c>
    </row>
    <row r="25" spans="1:17" ht="18" x14ac:dyDescent="0.4">
      <c r="A25" s="473">
        <v>11</v>
      </c>
      <c r="B25" s="503" t="s">
        <v>34</v>
      </c>
      <c r="C25" s="475"/>
      <c r="D25" s="471"/>
      <c r="E25" s="475">
        <v>9</v>
      </c>
      <c r="F25" s="476">
        <v>7</v>
      </c>
      <c r="G25" s="475"/>
      <c r="H25" s="476"/>
      <c r="I25" s="475"/>
      <c r="J25" s="476"/>
      <c r="K25" s="475">
        <v>5</v>
      </c>
      <c r="L25" s="478">
        <v>6</v>
      </c>
      <c r="M25" s="475"/>
      <c r="N25" s="478"/>
      <c r="O25" s="475"/>
      <c r="P25" s="476"/>
      <c r="Q25" s="473">
        <f t="shared" si="0"/>
        <v>13</v>
      </c>
    </row>
    <row r="26" spans="1:17" ht="18" x14ac:dyDescent="0.4">
      <c r="A26" s="473">
        <v>13</v>
      </c>
      <c r="B26" s="506" t="s">
        <v>322</v>
      </c>
      <c r="C26" s="475"/>
      <c r="D26" s="476"/>
      <c r="E26" s="470"/>
      <c r="F26" s="471"/>
      <c r="G26" s="470"/>
      <c r="H26" s="471"/>
      <c r="I26" s="470">
        <v>4</v>
      </c>
      <c r="J26" s="476">
        <v>12</v>
      </c>
      <c r="K26" s="470"/>
      <c r="L26" s="472"/>
      <c r="M26" s="470"/>
      <c r="N26" s="472"/>
      <c r="O26" s="470"/>
      <c r="P26" s="471"/>
      <c r="Q26" s="473">
        <f t="shared" si="0"/>
        <v>12</v>
      </c>
    </row>
    <row r="27" spans="1:17" ht="18" x14ac:dyDescent="0.4">
      <c r="A27" s="473">
        <v>14</v>
      </c>
      <c r="B27" s="503" t="s">
        <v>62</v>
      </c>
      <c r="C27" s="475"/>
      <c r="D27" s="476"/>
      <c r="E27" s="475"/>
      <c r="F27" s="476"/>
      <c r="G27" s="475"/>
      <c r="H27" s="476"/>
      <c r="I27" s="475"/>
      <c r="J27" s="476"/>
      <c r="K27" s="475"/>
      <c r="L27" s="478"/>
      <c r="M27" s="475">
        <v>2</v>
      </c>
      <c r="N27" s="478">
        <v>11</v>
      </c>
      <c r="O27" s="475"/>
      <c r="P27" s="476"/>
      <c r="Q27" s="514">
        <f t="shared" si="0"/>
        <v>11</v>
      </c>
    </row>
    <row r="28" spans="1:17" ht="18" x14ac:dyDescent="0.4">
      <c r="A28" s="473">
        <v>14</v>
      </c>
      <c r="B28" s="503" t="s">
        <v>207</v>
      </c>
      <c r="C28" s="475"/>
      <c r="D28" s="476"/>
      <c r="E28" s="475"/>
      <c r="F28" s="476"/>
      <c r="G28" s="475"/>
      <c r="H28" s="476"/>
      <c r="I28" s="475"/>
      <c r="J28" s="476"/>
      <c r="K28" s="475">
        <v>4</v>
      </c>
      <c r="L28" s="476">
        <v>7</v>
      </c>
      <c r="M28" s="475"/>
      <c r="N28" s="478"/>
      <c r="O28" s="475">
        <v>6</v>
      </c>
      <c r="P28" s="476">
        <v>4</v>
      </c>
      <c r="Q28" s="514">
        <f t="shared" si="0"/>
        <v>11</v>
      </c>
    </row>
    <row r="29" spans="1:17" ht="18.5" thickBot="1" x14ac:dyDescent="0.45">
      <c r="A29" s="517">
        <v>16</v>
      </c>
      <c r="B29" s="503" t="s">
        <v>39</v>
      </c>
      <c r="C29" s="475"/>
      <c r="D29" s="471"/>
      <c r="E29" s="475">
        <v>7</v>
      </c>
      <c r="F29" s="476">
        <v>9</v>
      </c>
      <c r="G29" s="475"/>
      <c r="H29" s="476"/>
      <c r="I29" s="475"/>
      <c r="J29" s="476"/>
      <c r="K29" s="475"/>
      <c r="L29" s="476"/>
      <c r="M29" s="475"/>
      <c r="N29" s="478"/>
      <c r="O29" s="475"/>
      <c r="P29" s="476"/>
      <c r="Q29" s="473">
        <f t="shared" si="0"/>
        <v>9</v>
      </c>
    </row>
    <row r="30" spans="1:17" ht="18.5" thickBot="1" x14ac:dyDescent="0.45">
      <c r="A30" s="517">
        <v>17</v>
      </c>
      <c r="B30" s="503" t="s">
        <v>167</v>
      </c>
      <c r="C30" s="475">
        <v>7</v>
      </c>
      <c r="D30" s="471">
        <v>8</v>
      </c>
      <c r="E30" s="475"/>
      <c r="F30" s="476"/>
      <c r="G30" s="475"/>
      <c r="H30" s="476"/>
      <c r="I30" s="475"/>
      <c r="J30" s="476"/>
      <c r="K30" s="475"/>
      <c r="L30" s="476"/>
      <c r="M30" s="475"/>
      <c r="N30" s="478"/>
      <c r="O30" s="475"/>
      <c r="P30" s="476"/>
      <c r="Q30" s="473">
        <f t="shared" si="0"/>
        <v>8</v>
      </c>
    </row>
    <row r="31" spans="1:17" ht="18.5" thickBot="1" x14ac:dyDescent="0.45">
      <c r="A31" s="1022" t="s">
        <v>289</v>
      </c>
      <c r="B31" s="1023"/>
      <c r="C31" s="1023"/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4"/>
    </row>
    <row r="32" spans="1:17" ht="18" x14ac:dyDescent="0.4">
      <c r="A32" s="469">
        <v>1</v>
      </c>
      <c r="B32" s="507" t="s">
        <v>226</v>
      </c>
      <c r="C32" s="488">
        <v>9</v>
      </c>
      <c r="D32" s="489">
        <v>6</v>
      </c>
      <c r="E32" s="488">
        <v>10</v>
      </c>
      <c r="F32" s="489">
        <v>6</v>
      </c>
      <c r="G32" s="488">
        <v>7</v>
      </c>
      <c r="H32" s="489">
        <v>5</v>
      </c>
      <c r="I32" s="488">
        <v>10</v>
      </c>
      <c r="J32" s="489">
        <v>6</v>
      </c>
      <c r="K32" s="488"/>
      <c r="L32" s="489"/>
      <c r="M32" s="488">
        <v>4</v>
      </c>
      <c r="N32" s="489">
        <v>6</v>
      </c>
      <c r="O32" s="488">
        <v>4</v>
      </c>
      <c r="P32" s="489">
        <v>6</v>
      </c>
      <c r="Q32" s="490">
        <f t="shared" ref="Q32:Q39" si="1">SUM(D32,F32,H32,J32,L32,N32,P32)</f>
        <v>35</v>
      </c>
    </row>
    <row r="33" spans="1:17" ht="18" x14ac:dyDescent="0.4">
      <c r="A33" s="474">
        <v>2</v>
      </c>
      <c r="B33" s="523" t="s">
        <v>234</v>
      </c>
      <c r="C33" s="524">
        <v>11</v>
      </c>
      <c r="D33" s="525">
        <v>4</v>
      </c>
      <c r="E33" s="524">
        <v>12</v>
      </c>
      <c r="F33" s="525">
        <v>4</v>
      </c>
      <c r="G33" s="524">
        <v>9</v>
      </c>
      <c r="H33" s="525">
        <v>3</v>
      </c>
      <c r="I33" s="524">
        <v>12</v>
      </c>
      <c r="J33" s="525">
        <v>4</v>
      </c>
      <c r="K33" s="524">
        <v>6</v>
      </c>
      <c r="L33" s="525">
        <v>5</v>
      </c>
      <c r="M33" s="524">
        <v>5</v>
      </c>
      <c r="N33" s="525">
        <v>5</v>
      </c>
      <c r="O33" s="524">
        <v>5</v>
      </c>
      <c r="P33" s="526">
        <v>5</v>
      </c>
      <c r="Q33" s="527">
        <f t="shared" si="1"/>
        <v>30</v>
      </c>
    </row>
    <row r="34" spans="1:17" ht="18.5" thickBot="1" x14ac:dyDescent="0.45">
      <c r="A34" s="479">
        <v>3</v>
      </c>
      <c r="B34" s="508" t="s">
        <v>295</v>
      </c>
      <c r="C34" s="491"/>
      <c r="D34" s="492"/>
      <c r="E34" s="491">
        <v>13</v>
      </c>
      <c r="F34" s="492">
        <v>3</v>
      </c>
      <c r="G34" s="491">
        <v>8</v>
      </c>
      <c r="H34" s="492">
        <v>4</v>
      </c>
      <c r="I34" s="491">
        <v>13</v>
      </c>
      <c r="J34" s="492">
        <v>3</v>
      </c>
      <c r="K34" s="491"/>
      <c r="L34" s="492"/>
      <c r="M34" s="491">
        <v>7</v>
      </c>
      <c r="N34" s="492">
        <v>3</v>
      </c>
      <c r="O34" s="491">
        <v>8</v>
      </c>
      <c r="P34" s="492">
        <v>2</v>
      </c>
      <c r="Q34" s="493">
        <f t="shared" si="1"/>
        <v>15</v>
      </c>
    </row>
    <row r="35" spans="1:17" ht="19" thickTop="1" thickBot="1" x14ac:dyDescent="0.45">
      <c r="A35" s="494">
        <v>4</v>
      </c>
      <c r="B35" s="509" t="s">
        <v>299</v>
      </c>
      <c r="C35" s="495">
        <v>14</v>
      </c>
      <c r="D35" s="496">
        <v>1</v>
      </c>
      <c r="E35" s="495">
        <v>15</v>
      </c>
      <c r="F35" s="496">
        <v>1</v>
      </c>
      <c r="G35" s="495">
        <v>10</v>
      </c>
      <c r="H35" s="496">
        <v>2</v>
      </c>
      <c r="I35" s="495">
        <v>15</v>
      </c>
      <c r="J35" s="496">
        <v>1</v>
      </c>
      <c r="K35" s="495">
        <v>8</v>
      </c>
      <c r="L35" s="496">
        <v>3</v>
      </c>
      <c r="M35" s="495">
        <v>9</v>
      </c>
      <c r="N35" s="496">
        <v>1</v>
      </c>
      <c r="O35" s="495">
        <v>9</v>
      </c>
      <c r="P35" s="496">
        <v>1</v>
      </c>
      <c r="Q35" s="473">
        <f t="shared" si="1"/>
        <v>10</v>
      </c>
    </row>
    <row r="36" spans="1:17" ht="18.5" thickTop="1" x14ac:dyDescent="0.4">
      <c r="A36" s="494">
        <v>4</v>
      </c>
      <c r="B36" s="505" t="s">
        <v>227</v>
      </c>
      <c r="C36" s="470">
        <v>13</v>
      </c>
      <c r="D36" s="471">
        <v>2</v>
      </c>
      <c r="E36" s="470">
        <v>14</v>
      </c>
      <c r="F36" s="471">
        <v>2</v>
      </c>
      <c r="G36" s="470"/>
      <c r="H36" s="471"/>
      <c r="I36" s="470"/>
      <c r="J36" s="471"/>
      <c r="K36" s="470">
        <v>10</v>
      </c>
      <c r="L36" s="471">
        <v>1</v>
      </c>
      <c r="M36" s="470">
        <v>6</v>
      </c>
      <c r="N36" s="471">
        <v>4</v>
      </c>
      <c r="O36" s="470"/>
      <c r="P36" s="471"/>
      <c r="Q36" s="473">
        <f t="shared" si="1"/>
        <v>9</v>
      </c>
    </row>
    <row r="37" spans="1:17" ht="18" x14ac:dyDescent="0.4">
      <c r="A37" s="473">
        <v>6</v>
      </c>
      <c r="B37" s="506" t="s">
        <v>323</v>
      </c>
      <c r="C37" s="475"/>
      <c r="D37" s="476"/>
      <c r="E37" s="475"/>
      <c r="F37" s="476"/>
      <c r="G37" s="475">
        <v>9</v>
      </c>
      <c r="H37" s="476">
        <v>7</v>
      </c>
      <c r="I37" s="475"/>
      <c r="J37" s="476"/>
      <c r="K37" s="475"/>
      <c r="L37" s="476"/>
      <c r="M37" s="475"/>
      <c r="N37" s="476"/>
      <c r="O37" s="475"/>
      <c r="P37" s="476"/>
      <c r="Q37" s="473">
        <f t="shared" si="1"/>
        <v>7</v>
      </c>
    </row>
    <row r="38" spans="1:17" ht="18" x14ac:dyDescent="0.4">
      <c r="A38" s="473">
        <v>6</v>
      </c>
      <c r="B38" s="503" t="s">
        <v>320</v>
      </c>
      <c r="C38" s="475"/>
      <c r="D38" s="476"/>
      <c r="E38" s="475"/>
      <c r="F38" s="476"/>
      <c r="G38" s="475">
        <v>11</v>
      </c>
      <c r="H38" s="476">
        <v>1</v>
      </c>
      <c r="I38" s="475">
        <v>14</v>
      </c>
      <c r="J38" s="476">
        <v>2</v>
      </c>
      <c r="K38" s="475">
        <v>9</v>
      </c>
      <c r="L38" s="476">
        <v>2</v>
      </c>
      <c r="M38" s="475">
        <v>8</v>
      </c>
      <c r="N38" s="476">
        <v>2</v>
      </c>
      <c r="O38" s="475"/>
      <c r="P38" s="476"/>
      <c r="Q38" s="514">
        <f t="shared" si="1"/>
        <v>7</v>
      </c>
    </row>
    <row r="39" spans="1:17" ht="18.5" thickBot="1" x14ac:dyDescent="0.45">
      <c r="A39" s="517">
        <v>8</v>
      </c>
      <c r="B39" s="511" t="s">
        <v>318</v>
      </c>
      <c r="C39" s="512">
        <v>10</v>
      </c>
      <c r="D39" s="513">
        <v>5</v>
      </c>
      <c r="E39" s="512"/>
      <c r="F39" s="513"/>
      <c r="G39" s="512"/>
      <c r="H39" s="513"/>
      <c r="I39" s="512"/>
      <c r="J39" s="513"/>
      <c r="K39" s="512"/>
      <c r="L39" s="513"/>
      <c r="M39" s="512"/>
      <c r="N39" s="513"/>
      <c r="O39" s="512"/>
      <c r="P39" s="513"/>
      <c r="Q39" s="487">
        <f t="shared" si="1"/>
        <v>5</v>
      </c>
    </row>
  </sheetData>
  <mergeCells count="9">
    <mergeCell ref="O12:P12"/>
    <mergeCell ref="Q12:Q13"/>
    <mergeCell ref="A31:Q31"/>
    <mergeCell ref="C12:D12"/>
    <mergeCell ref="E12:F12"/>
    <mergeCell ref="G12:H12"/>
    <mergeCell ref="I12:J12"/>
    <mergeCell ref="K12:L12"/>
    <mergeCell ref="M12:N12"/>
  </mergeCells>
  <pageMargins left="0.23622047244094491" right="0.23622047244094491" top="0.74803149606299213" bottom="0.74803149606299213" header="0.31496062992125984" footer="0.31496062992125984"/>
  <pageSetup paperSize="9" scale="92" fitToHeight="0" orientation="portrait" horizontalDpi="4294967294" verticalDpi="0" r:id="rId1"/>
  <headerFooter>
    <oddFooter>Utarbeidet av KAMINSKI &amp;D&amp;RSide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 codeName="Ark6">
    <tabColor rgb="FF00B050"/>
  </sheetPr>
  <dimension ref="A1:O46"/>
  <sheetViews>
    <sheetView topLeftCell="A6" zoomScale="98" zoomScaleNormal="98" workbookViewId="0">
      <selection activeCell="S24" sqref="S24"/>
    </sheetView>
  </sheetViews>
  <sheetFormatPr baseColWidth="10" defaultRowHeight="13" x14ac:dyDescent="0.3"/>
  <cols>
    <col min="1" max="1" width="4.7265625" customWidth="1"/>
    <col min="2" max="2" width="18.26953125" customWidth="1"/>
    <col min="3" max="3" width="3.453125" style="1" bestFit="1" customWidth="1"/>
    <col min="4" max="4" width="4.26953125" customWidth="1"/>
    <col min="5" max="5" width="3.453125" style="4" bestFit="1" customWidth="1"/>
    <col min="6" max="6" width="3.453125" style="2" bestFit="1" customWidth="1"/>
    <col min="7" max="7" width="3.453125" bestFit="1" customWidth="1"/>
    <col min="8" max="8" width="4.26953125" customWidth="1"/>
    <col min="9" max="9" width="3.453125" style="4" bestFit="1" customWidth="1"/>
    <col min="10" max="10" width="4.54296875" style="2" customWidth="1"/>
    <col min="11" max="11" width="4" style="2" customWidth="1"/>
    <col min="12" max="12" width="4.26953125" style="2" customWidth="1"/>
    <col min="13" max="14" width="3.453125" style="2" bestFit="1" customWidth="1"/>
    <col min="15" max="15" width="6" customWidth="1"/>
    <col min="16" max="17" width="2.453125" customWidth="1"/>
    <col min="18" max="21" width="2" bestFit="1" customWidth="1"/>
    <col min="22" max="22" width="2" customWidth="1"/>
    <col min="23" max="23" width="1.81640625" customWidth="1"/>
    <col min="24" max="25" width="2.453125" customWidth="1"/>
    <col min="26" max="27" width="2" bestFit="1" customWidth="1"/>
    <col min="28" max="29" width="0.1796875" customWidth="1"/>
    <col min="30" max="31" width="3" bestFit="1" customWidth="1"/>
  </cols>
  <sheetData>
    <row r="1" spans="1:15" ht="22.5" x14ac:dyDescent="0.45">
      <c r="A1" s="357" t="s">
        <v>231</v>
      </c>
      <c r="B1" s="43"/>
      <c r="C1" s="41"/>
      <c r="D1" s="41"/>
      <c r="E1" s="7"/>
      <c r="F1" s="7"/>
      <c r="G1" s="41"/>
      <c r="H1" s="44"/>
      <c r="I1" s="7"/>
      <c r="J1" s="5"/>
      <c r="K1" s="5"/>
      <c r="L1" s="5"/>
      <c r="M1" s="5"/>
      <c r="N1" s="5"/>
    </row>
    <row r="2" spans="1:15" ht="22.5" x14ac:dyDescent="0.45">
      <c r="A2" s="357" t="s">
        <v>314</v>
      </c>
      <c r="B2" s="43"/>
      <c r="C2" s="41"/>
      <c r="D2" s="41"/>
      <c r="E2" s="7"/>
      <c r="F2" s="7"/>
      <c r="G2" s="41"/>
      <c r="H2" s="44"/>
      <c r="I2" s="7"/>
      <c r="J2" s="5"/>
      <c r="K2" s="5"/>
      <c r="L2" s="5"/>
      <c r="M2" s="5"/>
      <c r="N2" s="5"/>
    </row>
    <row r="3" spans="1:15" ht="26" x14ac:dyDescent="0.6">
      <c r="A3" s="13" t="s">
        <v>315</v>
      </c>
      <c r="B3" s="14"/>
      <c r="C3" s="5"/>
      <c r="D3" s="5"/>
      <c r="E3" s="7"/>
      <c r="F3" s="7"/>
      <c r="G3" s="5"/>
      <c r="H3" s="7"/>
      <c r="I3" s="7"/>
      <c r="J3" s="5"/>
      <c r="K3" s="5"/>
      <c r="L3" s="5"/>
      <c r="M3" s="5"/>
      <c r="N3" s="5"/>
    </row>
    <row r="4" spans="1:15" ht="15.5" x14ac:dyDescent="0.35">
      <c r="A4" s="13" t="s">
        <v>293</v>
      </c>
      <c r="B4" s="14"/>
      <c r="C4" s="5"/>
      <c r="D4" s="5"/>
      <c r="E4" s="7"/>
      <c r="F4" s="7"/>
      <c r="G4" s="5"/>
      <c r="H4" s="7"/>
      <c r="I4" s="7"/>
      <c r="J4" s="5"/>
      <c r="K4" s="5"/>
      <c r="L4" s="5"/>
      <c r="M4" s="5"/>
      <c r="N4" s="5"/>
    </row>
    <row r="5" spans="1:15" ht="25" x14ac:dyDescent="0.35">
      <c r="A5" s="447" t="s">
        <v>327</v>
      </c>
      <c r="B5" s="6"/>
      <c r="C5" s="5"/>
      <c r="D5" s="5"/>
      <c r="E5" s="7"/>
      <c r="F5" s="7"/>
      <c r="G5" s="5"/>
      <c r="H5" s="7"/>
      <c r="I5" s="7"/>
      <c r="J5" s="5"/>
      <c r="K5" s="5"/>
      <c r="L5" s="5"/>
      <c r="M5" s="5"/>
      <c r="N5" s="5"/>
    </row>
    <row r="6" spans="1:15" ht="15.5" x14ac:dyDescent="0.35">
      <c r="A6" s="13" t="s">
        <v>294</v>
      </c>
      <c r="B6" s="6"/>
      <c r="C6" s="5"/>
      <c r="D6" s="5"/>
      <c r="E6" s="7"/>
      <c r="F6" s="7"/>
      <c r="G6" s="5"/>
      <c r="H6" s="7"/>
      <c r="I6" s="7"/>
      <c r="J6" s="5"/>
      <c r="K6" s="5"/>
      <c r="L6" s="5"/>
      <c r="M6" s="5"/>
      <c r="N6" s="5"/>
    </row>
    <row r="7" spans="1:15" ht="15.5" x14ac:dyDescent="0.35">
      <c r="A7" s="13" t="s">
        <v>9</v>
      </c>
      <c r="B7" s="6"/>
      <c r="C7" s="5"/>
      <c r="D7" s="5"/>
      <c r="E7" s="7"/>
      <c r="F7" s="7"/>
      <c r="G7" s="5"/>
      <c r="H7" s="7"/>
      <c r="I7" s="7"/>
      <c r="J7" s="5"/>
      <c r="K7" s="5"/>
      <c r="L7" s="5"/>
      <c r="M7" s="5"/>
      <c r="N7" s="5"/>
    </row>
    <row r="8" spans="1:15" ht="15.5" x14ac:dyDescent="0.35">
      <c r="A8" s="13" t="s">
        <v>14</v>
      </c>
      <c r="B8" s="6"/>
      <c r="C8" s="5"/>
      <c r="D8" s="5"/>
      <c r="E8" s="7"/>
      <c r="F8" s="7"/>
      <c r="G8" s="5"/>
      <c r="H8" s="7"/>
      <c r="I8" s="7"/>
      <c r="J8" s="5"/>
      <c r="K8" s="5"/>
      <c r="L8" s="5"/>
      <c r="M8" s="5"/>
      <c r="N8" s="5"/>
    </row>
    <row r="9" spans="1:15" ht="15.5" x14ac:dyDescent="0.35">
      <c r="A9" s="66" t="s">
        <v>134</v>
      </c>
      <c r="C9" s="5"/>
      <c r="D9" s="5"/>
      <c r="E9" s="7"/>
      <c r="F9" s="7"/>
      <c r="G9" s="5"/>
      <c r="H9" s="7"/>
      <c r="I9" s="7"/>
      <c r="J9" s="5"/>
      <c r="K9" s="5"/>
      <c r="L9" s="5"/>
      <c r="M9" s="5"/>
      <c r="N9" s="5"/>
    </row>
    <row r="10" spans="1:15" ht="15.5" x14ac:dyDescent="0.35">
      <c r="A10" s="13" t="s">
        <v>208</v>
      </c>
      <c r="B10" s="6"/>
      <c r="C10" s="5"/>
      <c r="D10" s="5"/>
      <c r="E10" s="7"/>
      <c r="F10" s="7"/>
      <c r="G10" s="5"/>
      <c r="H10" s="7"/>
      <c r="I10" s="7"/>
      <c r="J10" s="5"/>
      <c r="K10" s="5"/>
      <c r="L10" s="5"/>
      <c r="M10" s="5"/>
      <c r="N10" s="5"/>
    </row>
    <row r="11" spans="1:15" s="289" customFormat="1" ht="15.5" x14ac:dyDescent="0.35">
      <c r="A11" s="288" t="s">
        <v>209</v>
      </c>
      <c r="B11" s="7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s="294" customFormat="1" ht="16" thickBot="1" x14ac:dyDescent="0.4">
      <c r="A12" s="290" t="s">
        <v>210</v>
      </c>
      <c r="B12" s="291"/>
      <c r="C12" s="292"/>
      <c r="D12" s="292"/>
      <c r="E12" s="292"/>
      <c r="F12" s="292"/>
      <c r="G12" s="292"/>
      <c r="H12" s="292"/>
      <c r="I12" s="7"/>
      <c r="J12" s="292"/>
      <c r="K12" s="292"/>
      <c r="L12" s="292"/>
      <c r="M12" s="292"/>
      <c r="N12" s="292"/>
    </row>
    <row r="13" spans="1:15" ht="13.5" thickBot="1" x14ac:dyDescent="0.35">
      <c r="A13" s="457"/>
      <c r="B13" s="458"/>
      <c r="C13" s="459"/>
      <c r="D13" s="459"/>
      <c r="E13" s="460"/>
      <c r="F13" s="461"/>
      <c r="G13" s="462"/>
      <c r="H13" s="459"/>
      <c r="I13" s="460"/>
      <c r="J13" s="461"/>
      <c r="K13" s="461"/>
      <c r="L13" s="461"/>
      <c r="M13" s="461"/>
      <c r="N13" s="461"/>
      <c r="O13" s="463"/>
    </row>
    <row r="14" spans="1:15" s="354" customFormat="1" ht="28.5" thickBot="1" x14ac:dyDescent="0.35">
      <c r="A14" s="351"/>
      <c r="B14" s="352"/>
      <c r="C14" s="1019">
        <v>42397</v>
      </c>
      <c r="D14" s="1020"/>
      <c r="E14" s="1019">
        <v>42425</v>
      </c>
      <c r="F14" s="1020"/>
      <c r="G14" s="1019">
        <v>42439</v>
      </c>
      <c r="H14" s="1020"/>
      <c r="I14" s="1019">
        <v>42467</v>
      </c>
      <c r="J14" s="1020"/>
      <c r="K14" s="1019">
        <v>42502</v>
      </c>
      <c r="L14" s="1020"/>
      <c r="M14" s="1019">
        <v>42523</v>
      </c>
      <c r="N14" s="1020"/>
      <c r="O14" s="353" t="s">
        <v>111</v>
      </c>
    </row>
    <row r="15" spans="1:15" ht="16" thickBot="1" x14ac:dyDescent="0.4">
      <c r="A15" s="109" t="s">
        <v>5</v>
      </c>
      <c r="B15" s="110" t="s">
        <v>3</v>
      </c>
      <c r="C15" s="17" t="s">
        <v>0</v>
      </c>
      <c r="D15" s="18" t="s">
        <v>1</v>
      </c>
      <c r="E15" s="17" t="s">
        <v>0</v>
      </c>
      <c r="F15" s="18" t="s">
        <v>1</v>
      </c>
      <c r="G15" s="17" t="s">
        <v>0</v>
      </c>
      <c r="H15" s="18" t="s">
        <v>1</v>
      </c>
      <c r="I15" s="17" t="s">
        <v>0</v>
      </c>
      <c r="J15" s="18" t="s">
        <v>1</v>
      </c>
      <c r="K15" s="17" t="s">
        <v>0</v>
      </c>
      <c r="L15" s="18" t="s">
        <v>1</v>
      </c>
      <c r="M15" s="17" t="s">
        <v>0</v>
      </c>
      <c r="N15" s="18" t="s">
        <v>1</v>
      </c>
      <c r="O15" s="142" t="s">
        <v>4</v>
      </c>
    </row>
    <row r="16" spans="1:15" ht="14.5" x14ac:dyDescent="0.35">
      <c r="A16" s="534">
        <v>1</v>
      </c>
      <c r="B16" s="466" t="s">
        <v>22</v>
      </c>
      <c r="C16" s="346"/>
      <c r="D16" s="23"/>
      <c r="E16" s="346">
        <v>2</v>
      </c>
      <c r="F16" s="23">
        <v>10</v>
      </c>
      <c r="G16" s="346">
        <v>1</v>
      </c>
      <c r="H16" s="23">
        <v>19</v>
      </c>
      <c r="I16" s="346">
        <v>1</v>
      </c>
      <c r="J16" s="23">
        <v>19</v>
      </c>
      <c r="K16" s="346">
        <v>1</v>
      </c>
      <c r="L16" s="23">
        <v>17</v>
      </c>
      <c r="M16" s="346">
        <v>1</v>
      </c>
      <c r="N16" s="23">
        <v>15</v>
      </c>
      <c r="O16" s="19">
        <f t="shared" ref="O16:O46" si="0">SUM(D16,F16,H16,J16,L16,N16)</f>
        <v>80</v>
      </c>
    </row>
    <row r="17" spans="1:15" ht="14.5" x14ac:dyDescent="0.35">
      <c r="A17" s="464">
        <v>2</v>
      </c>
      <c r="B17" s="467" t="s">
        <v>185</v>
      </c>
      <c r="C17" s="349">
        <v>4</v>
      </c>
      <c r="D17" s="73">
        <v>10</v>
      </c>
      <c r="E17" s="349"/>
      <c r="F17" s="73"/>
      <c r="G17" s="349">
        <v>3</v>
      </c>
      <c r="H17" s="73">
        <v>13</v>
      </c>
      <c r="I17" s="349">
        <v>7</v>
      </c>
      <c r="J17" s="73">
        <v>8</v>
      </c>
      <c r="K17" s="349">
        <v>6</v>
      </c>
      <c r="L17" s="73">
        <v>7</v>
      </c>
      <c r="M17" s="349">
        <v>8</v>
      </c>
      <c r="N17" s="73">
        <v>3</v>
      </c>
      <c r="O17" s="20">
        <f t="shared" si="0"/>
        <v>41</v>
      </c>
    </row>
    <row r="18" spans="1:15" ht="14.5" x14ac:dyDescent="0.35">
      <c r="A18" s="464">
        <v>2</v>
      </c>
      <c r="B18" s="425" t="s">
        <v>296</v>
      </c>
      <c r="C18" s="348">
        <v>2</v>
      </c>
      <c r="D18" s="510">
        <v>15</v>
      </c>
      <c r="E18" s="348">
        <v>4</v>
      </c>
      <c r="F18" s="107">
        <v>5</v>
      </c>
      <c r="G18" s="348"/>
      <c r="H18" s="107"/>
      <c r="I18" s="348"/>
      <c r="J18" s="107"/>
      <c r="K18" s="348">
        <v>2</v>
      </c>
      <c r="L18" s="73">
        <v>14</v>
      </c>
      <c r="M18" s="348">
        <v>4</v>
      </c>
      <c r="N18" s="107">
        <v>7</v>
      </c>
      <c r="O18" s="20">
        <f t="shared" si="0"/>
        <v>41</v>
      </c>
    </row>
    <row r="19" spans="1:15" ht="14.5" x14ac:dyDescent="0.35">
      <c r="A19" s="464">
        <v>4</v>
      </c>
      <c r="B19" s="425" t="s">
        <v>260</v>
      </c>
      <c r="C19" s="347"/>
      <c r="D19" s="25"/>
      <c r="E19" s="347">
        <v>8</v>
      </c>
      <c r="F19" s="25">
        <v>1</v>
      </c>
      <c r="G19" s="347">
        <v>6</v>
      </c>
      <c r="H19" s="25">
        <v>9</v>
      </c>
      <c r="I19" s="347">
        <v>2</v>
      </c>
      <c r="J19" s="25">
        <v>16</v>
      </c>
      <c r="K19" s="347"/>
      <c r="L19" s="73"/>
      <c r="M19" s="347">
        <v>2</v>
      </c>
      <c r="N19" s="25">
        <v>12</v>
      </c>
      <c r="O19" s="20">
        <f t="shared" si="0"/>
        <v>38</v>
      </c>
    </row>
    <row r="20" spans="1:15" ht="14.5" x14ac:dyDescent="0.35">
      <c r="A20" s="464">
        <v>5</v>
      </c>
      <c r="B20" s="425" t="s">
        <v>41</v>
      </c>
      <c r="C20" s="349">
        <v>3</v>
      </c>
      <c r="D20" s="73">
        <v>12</v>
      </c>
      <c r="E20" s="349"/>
      <c r="F20" s="73"/>
      <c r="G20" s="349">
        <v>4</v>
      </c>
      <c r="H20" s="73">
        <v>11</v>
      </c>
      <c r="I20" s="349">
        <v>6</v>
      </c>
      <c r="J20" s="73">
        <v>9</v>
      </c>
      <c r="K20" s="349"/>
      <c r="L20" s="73"/>
      <c r="M20" s="349">
        <v>6</v>
      </c>
      <c r="N20" s="73">
        <v>5</v>
      </c>
      <c r="O20" s="20">
        <f t="shared" si="0"/>
        <v>37</v>
      </c>
    </row>
    <row r="21" spans="1:15" ht="14.5" x14ac:dyDescent="0.35">
      <c r="A21" s="464">
        <v>6</v>
      </c>
      <c r="B21" s="21" t="s">
        <v>175</v>
      </c>
      <c r="C21" s="347"/>
      <c r="D21" s="25"/>
      <c r="E21" s="347"/>
      <c r="F21" s="25"/>
      <c r="G21" s="347">
        <v>5</v>
      </c>
      <c r="H21" s="25">
        <v>10</v>
      </c>
      <c r="I21" s="347"/>
      <c r="J21" s="25"/>
      <c r="K21" s="347">
        <v>3</v>
      </c>
      <c r="L21" s="73">
        <v>11</v>
      </c>
      <c r="M21" s="347">
        <v>5</v>
      </c>
      <c r="N21" s="25">
        <v>6</v>
      </c>
      <c r="O21" s="20">
        <f t="shared" si="0"/>
        <v>27</v>
      </c>
    </row>
    <row r="22" spans="1:15" ht="14.5" x14ac:dyDescent="0.35">
      <c r="A22" s="464">
        <v>7</v>
      </c>
      <c r="B22" s="426" t="s">
        <v>23</v>
      </c>
      <c r="C22" s="347">
        <v>1</v>
      </c>
      <c r="D22" s="468">
        <v>18</v>
      </c>
      <c r="E22" s="347">
        <v>3</v>
      </c>
      <c r="F22" s="25">
        <v>7</v>
      </c>
      <c r="G22" s="347"/>
      <c r="H22" s="25"/>
      <c r="I22" s="347"/>
      <c r="J22" s="25"/>
      <c r="K22" s="347"/>
      <c r="L22" s="73"/>
      <c r="M22" s="347"/>
      <c r="N22" s="25"/>
      <c r="O22" s="20">
        <f t="shared" si="0"/>
        <v>25</v>
      </c>
    </row>
    <row r="23" spans="1:15" ht="14.5" x14ac:dyDescent="0.35">
      <c r="A23" s="464">
        <v>8</v>
      </c>
      <c r="B23" s="21" t="s">
        <v>66</v>
      </c>
      <c r="C23" s="347"/>
      <c r="D23" s="71"/>
      <c r="E23" s="347"/>
      <c r="F23" s="25"/>
      <c r="G23" s="347"/>
      <c r="H23" s="25"/>
      <c r="I23" s="347">
        <v>8</v>
      </c>
      <c r="J23" s="25">
        <v>7</v>
      </c>
      <c r="K23" s="347">
        <v>5</v>
      </c>
      <c r="L23" s="73">
        <v>8</v>
      </c>
      <c r="M23" s="347">
        <v>3</v>
      </c>
      <c r="N23" s="25">
        <v>9</v>
      </c>
      <c r="O23" s="20">
        <f t="shared" si="0"/>
        <v>24</v>
      </c>
    </row>
    <row r="24" spans="1:15" ht="14.5" x14ac:dyDescent="0.35">
      <c r="A24" s="464">
        <v>9</v>
      </c>
      <c r="B24" s="425" t="s">
        <v>119</v>
      </c>
      <c r="C24" s="347"/>
      <c r="D24" s="25"/>
      <c r="E24" s="347"/>
      <c r="F24" s="25"/>
      <c r="G24" s="347">
        <v>10</v>
      </c>
      <c r="H24" s="25">
        <v>5</v>
      </c>
      <c r="I24" s="347">
        <v>3</v>
      </c>
      <c r="J24" s="25">
        <v>13</v>
      </c>
      <c r="K24" s="347"/>
      <c r="L24" s="73"/>
      <c r="M24" s="347">
        <v>9</v>
      </c>
      <c r="N24" s="25">
        <v>2</v>
      </c>
      <c r="O24" s="20">
        <f t="shared" si="0"/>
        <v>20</v>
      </c>
    </row>
    <row r="25" spans="1:15" ht="14.5" x14ac:dyDescent="0.35">
      <c r="A25" s="464">
        <v>10</v>
      </c>
      <c r="B25" s="425" t="s">
        <v>26</v>
      </c>
      <c r="C25" s="347">
        <v>7</v>
      </c>
      <c r="D25" s="468">
        <v>7</v>
      </c>
      <c r="E25" s="347">
        <v>7</v>
      </c>
      <c r="F25" s="25">
        <v>2</v>
      </c>
      <c r="G25" s="347"/>
      <c r="H25" s="25"/>
      <c r="I25" s="347">
        <v>5</v>
      </c>
      <c r="J25" s="25">
        <v>10</v>
      </c>
      <c r="K25" s="347"/>
      <c r="L25" s="73"/>
      <c r="M25" s="347"/>
      <c r="N25" s="25"/>
      <c r="O25" s="20">
        <f t="shared" si="0"/>
        <v>19</v>
      </c>
    </row>
    <row r="26" spans="1:15" ht="14.5" x14ac:dyDescent="0.35">
      <c r="A26" s="464">
        <v>11</v>
      </c>
      <c r="B26" s="425" t="s">
        <v>35</v>
      </c>
      <c r="C26" s="347">
        <v>8</v>
      </c>
      <c r="D26" s="25">
        <v>6</v>
      </c>
      <c r="E26" s="347"/>
      <c r="F26" s="25"/>
      <c r="G26" s="347">
        <v>8</v>
      </c>
      <c r="H26" s="25">
        <v>7</v>
      </c>
      <c r="I26" s="347"/>
      <c r="J26" s="25"/>
      <c r="K26" s="347">
        <v>8</v>
      </c>
      <c r="L26" s="73">
        <v>5</v>
      </c>
      <c r="M26" s="347"/>
      <c r="N26" s="25"/>
      <c r="O26" s="20">
        <f t="shared" si="0"/>
        <v>18</v>
      </c>
    </row>
    <row r="27" spans="1:15" ht="14.5" x14ac:dyDescent="0.35">
      <c r="A27" s="464">
        <v>12</v>
      </c>
      <c r="B27" s="425" t="s">
        <v>205</v>
      </c>
      <c r="C27" s="347"/>
      <c r="D27" s="25"/>
      <c r="E27" s="347"/>
      <c r="F27" s="25"/>
      <c r="G27" s="347">
        <v>2</v>
      </c>
      <c r="H27" s="25">
        <v>16</v>
      </c>
      <c r="I27" s="347"/>
      <c r="J27" s="25"/>
      <c r="K27" s="347"/>
      <c r="L27" s="73"/>
      <c r="M27" s="347"/>
      <c r="N27" s="25"/>
      <c r="O27" s="20">
        <f t="shared" si="0"/>
        <v>16</v>
      </c>
    </row>
    <row r="28" spans="1:15" ht="14.5" x14ac:dyDescent="0.35">
      <c r="A28" s="464">
        <v>13</v>
      </c>
      <c r="B28" s="532" t="s">
        <v>62</v>
      </c>
      <c r="C28" s="348"/>
      <c r="D28" s="25"/>
      <c r="E28" s="348">
        <v>6</v>
      </c>
      <c r="F28" s="107">
        <v>3</v>
      </c>
      <c r="G28" s="348">
        <v>9</v>
      </c>
      <c r="H28" s="107">
        <v>6</v>
      </c>
      <c r="I28" s="348"/>
      <c r="J28" s="107"/>
      <c r="K28" s="348">
        <v>7</v>
      </c>
      <c r="L28" s="107">
        <v>6</v>
      </c>
      <c r="M28" s="348"/>
      <c r="N28" s="107"/>
      <c r="O28" s="20">
        <f t="shared" si="0"/>
        <v>15</v>
      </c>
    </row>
    <row r="29" spans="1:15" ht="14.5" x14ac:dyDescent="0.35">
      <c r="A29" s="464">
        <v>14</v>
      </c>
      <c r="B29" s="425" t="s">
        <v>32</v>
      </c>
      <c r="C29" s="347"/>
      <c r="D29" s="73"/>
      <c r="E29" s="347">
        <v>1</v>
      </c>
      <c r="F29" s="25">
        <v>13</v>
      </c>
      <c r="G29" s="347"/>
      <c r="H29" s="25"/>
      <c r="I29" s="347"/>
      <c r="J29" s="25"/>
      <c r="K29" s="347"/>
      <c r="L29" s="25"/>
      <c r="M29" s="347"/>
      <c r="N29" s="25"/>
      <c r="O29" s="20">
        <f t="shared" si="0"/>
        <v>13</v>
      </c>
    </row>
    <row r="30" spans="1:15" ht="14.5" x14ac:dyDescent="0.35">
      <c r="A30" s="464">
        <v>14</v>
      </c>
      <c r="B30" s="431" t="s">
        <v>47</v>
      </c>
      <c r="C30" s="349">
        <v>10</v>
      </c>
      <c r="D30" s="73">
        <v>4</v>
      </c>
      <c r="E30" s="349"/>
      <c r="F30" s="73"/>
      <c r="G30" s="349">
        <v>11</v>
      </c>
      <c r="H30" s="73">
        <v>4</v>
      </c>
      <c r="I30" s="349">
        <v>10</v>
      </c>
      <c r="J30" s="73">
        <v>5</v>
      </c>
      <c r="K30" s="349"/>
      <c r="L30" s="73"/>
      <c r="M30" s="349"/>
      <c r="N30" s="73"/>
      <c r="O30" s="20">
        <f t="shared" si="0"/>
        <v>13</v>
      </c>
    </row>
    <row r="31" spans="1:15" ht="14.5" x14ac:dyDescent="0.35">
      <c r="A31" s="464">
        <v>14</v>
      </c>
      <c r="B31" s="425" t="s">
        <v>317</v>
      </c>
      <c r="C31" s="347"/>
      <c r="D31" s="73"/>
      <c r="E31" s="347">
        <v>5</v>
      </c>
      <c r="F31" s="25">
        <v>4</v>
      </c>
      <c r="G31" s="347"/>
      <c r="H31" s="25"/>
      <c r="I31" s="347"/>
      <c r="J31" s="25"/>
      <c r="K31" s="347">
        <v>4</v>
      </c>
      <c r="L31" s="25">
        <v>9</v>
      </c>
      <c r="M31" s="347"/>
      <c r="N31" s="25"/>
      <c r="O31" s="20">
        <f t="shared" si="0"/>
        <v>13</v>
      </c>
    </row>
    <row r="32" spans="1:15" ht="14.5" x14ac:dyDescent="0.35">
      <c r="A32" s="464">
        <v>17</v>
      </c>
      <c r="B32" s="425" t="s">
        <v>167</v>
      </c>
      <c r="C32" s="347">
        <v>5</v>
      </c>
      <c r="D32" s="73">
        <v>9</v>
      </c>
      <c r="E32" s="347"/>
      <c r="F32" s="25"/>
      <c r="G32" s="347">
        <v>12</v>
      </c>
      <c r="H32" s="25">
        <v>3</v>
      </c>
      <c r="I32" s="347"/>
      <c r="J32" s="25"/>
      <c r="K32" s="347"/>
      <c r="L32" s="25"/>
      <c r="M32" s="347"/>
      <c r="N32" s="25"/>
      <c r="O32" s="20">
        <f t="shared" si="0"/>
        <v>12</v>
      </c>
    </row>
    <row r="33" spans="1:15" ht="14.5" x14ac:dyDescent="0.35">
      <c r="A33" s="464">
        <v>18</v>
      </c>
      <c r="B33" s="426" t="s">
        <v>169</v>
      </c>
      <c r="C33" s="347"/>
      <c r="D33" s="73"/>
      <c r="E33" s="347"/>
      <c r="F33" s="25"/>
      <c r="G33" s="347"/>
      <c r="H33" s="25"/>
      <c r="I33" s="347">
        <v>4</v>
      </c>
      <c r="J33" s="25">
        <v>11</v>
      </c>
      <c r="K33" s="347"/>
      <c r="L33" s="25"/>
      <c r="M33" s="347"/>
      <c r="N33" s="25"/>
      <c r="O33" s="20">
        <f t="shared" si="0"/>
        <v>11</v>
      </c>
    </row>
    <row r="34" spans="1:15" ht="14.5" x14ac:dyDescent="0.35">
      <c r="A34" s="464">
        <v>19</v>
      </c>
      <c r="B34" s="425" t="s">
        <v>319</v>
      </c>
      <c r="C34" s="347">
        <v>11</v>
      </c>
      <c r="D34" s="510">
        <v>3</v>
      </c>
      <c r="E34" s="347"/>
      <c r="F34" s="25"/>
      <c r="G34" s="348"/>
      <c r="H34" s="107"/>
      <c r="I34" s="347">
        <v>12</v>
      </c>
      <c r="J34" s="107">
        <v>3</v>
      </c>
      <c r="K34" s="347">
        <v>9</v>
      </c>
      <c r="L34" s="107">
        <v>4</v>
      </c>
      <c r="M34" s="347"/>
      <c r="N34" s="107"/>
      <c r="O34" s="20">
        <f t="shared" si="0"/>
        <v>10</v>
      </c>
    </row>
    <row r="35" spans="1:15" ht="14.5" x14ac:dyDescent="0.35">
      <c r="A35" s="464">
        <v>20</v>
      </c>
      <c r="B35" s="21" t="s">
        <v>42</v>
      </c>
      <c r="C35" s="347"/>
      <c r="D35" s="25"/>
      <c r="E35" s="347"/>
      <c r="F35" s="25"/>
      <c r="G35" s="347">
        <v>13</v>
      </c>
      <c r="H35" s="25">
        <v>2</v>
      </c>
      <c r="I35" s="347">
        <v>8</v>
      </c>
      <c r="J35" s="25">
        <v>7</v>
      </c>
      <c r="K35" s="347"/>
      <c r="L35" s="25"/>
      <c r="M35" s="347"/>
      <c r="N35" s="25"/>
      <c r="O35" s="20">
        <f t="shared" si="0"/>
        <v>9</v>
      </c>
    </row>
    <row r="36" spans="1:15" ht="14.5" x14ac:dyDescent="0.35">
      <c r="A36" s="464">
        <v>21</v>
      </c>
      <c r="B36" s="426" t="s">
        <v>74</v>
      </c>
      <c r="C36" s="347"/>
      <c r="D36" s="25"/>
      <c r="E36" s="347"/>
      <c r="F36" s="25"/>
      <c r="G36" s="347">
        <v>7</v>
      </c>
      <c r="H36" s="25">
        <v>8</v>
      </c>
      <c r="I36" s="347"/>
      <c r="J36" s="25"/>
      <c r="K36" s="347"/>
      <c r="L36" s="25"/>
      <c r="M36" s="347"/>
      <c r="N36" s="25"/>
      <c r="O36" s="20">
        <f t="shared" si="0"/>
        <v>8</v>
      </c>
    </row>
    <row r="37" spans="1:15" ht="14.5" x14ac:dyDescent="0.35">
      <c r="A37" s="464">
        <v>21</v>
      </c>
      <c r="B37" s="425" t="s">
        <v>207</v>
      </c>
      <c r="C37" s="347">
        <v>6</v>
      </c>
      <c r="D37" s="468">
        <v>8</v>
      </c>
      <c r="E37" s="347"/>
      <c r="F37" s="25"/>
      <c r="G37" s="347"/>
      <c r="H37" s="25"/>
      <c r="I37" s="347"/>
      <c r="J37" s="25"/>
      <c r="K37" s="347"/>
      <c r="L37" s="25"/>
      <c r="M37" s="347"/>
      <c r="N37" s="25"/>
      <c r="O37" s="20">
        <f t="shared" si="0"/>
        <v>8</v>
      </c>
    </row>
    <row r="38" spans="1:15" ht="14.5" x14ac:dyDescent="0.35">
      <c r="A38" s="464">
        <v>23</v>
      </c>
      <c r="B38" s="426" t="s">
        <v>34</v>
      </c>
      <c r="C38" s="347">
        <v>9</v>
      </c>
      <c r="D38" s="468">
        <v>5</v>
      </c>
      <c r="E38" s="347"/>
      <c r="F38" s="25"/>
      <c r="G38" s="347"/>
      <c r="H38" s="25"/>
      <c r="I38" s="347"/>
      <c r="J38" s="25"/>
      <c r="K38" s="347"/>
      <c r="L38" s="25"/>
      <c r="M38" s="347"/>
      <c r="N38" s="25"/>
      <c r="O38" s="20">
        <f t="shared" si="0"/>
        <v>5</v>
      </c>
    </row>
    <row r="39" spans="1:15" ht="14.5" x14ac:dyDescent="0.35">
      <c r="A39" s="464">
        <v>24</v>
      </c>
      <c r="B39" s="431" t="s">
        <v>25</v>
      </c>
      <c r="C39" s="349"/>
      <c r="D39" s="533"/>
      <c r="E39" s="349"/>
      <c r="F39" s="73"/>
      <c r="G39" s="349"/>
      <c r="H39" s="73"/>
      <c r="I39" s="347"/>
      <c r="J39" s="73"/>
      <c r="K39" s="347"/>
      <c r="L39" s="73"/>
      <c r="M39" s="347">
        <v>7</v>
      </c>
      <c r="N39" s="73">
        <v>4</v>
      </c>
      <c r="O39" s="20">
        <f t="shared" si="0"/>
        <v>4</v>
      </c>
    </row>
    <row r="40" spans="1:15" ht="14.5" x14ac:dyDescent="0.35">
      <c r="A40" s="464">
        <v>24</v>
      </c>
      <c r="B40" s="21" t="s">
        <v>45</v>
      </c>
      <c r="C40" s="347"/>
      <c r="D40" s="25"/>
      <c r="E40" s="347"/>
      <c r="F40" s="25"/>
      <c r="G40" s="347"/>
      <c r="H40" s="25"/>
      <c r="I40" s="347">
        <v>11</v>
      </c>
      <c r="J40" s="25">
        <v>4</v>
      </c>
      <c r="K40" s="347"/>
      <c r="L40" s="25"/>
      <c r="M40" s="347"/>
      <c r="N40" s="25"/>
      <c r="O40" s="20">
        <f t="shared" si="0"/>
        <v>4</v>
      </c>
    </row>
    <row r="41" spans="1:15" ht="14.5" x14ac:dyDescent="0.35">
      <c r="A41" s="464">
        <v>24</v>
      </c>
      <c r="B41" s="425" t="s">
        <v>313</v>
      </c>
      <c r="C41" s="347"/>
      <c r="D41" s="25"/>
      <c r="E41" s="347"/>
      <c r="F41" s="25"/>
      <c r="G41" s="347">
        <v>14</v>
      </c>
      <c r="H41" s="25">
        <v>1</v>
      </c>
      <c r="I41" s="347">
        <v>14</v>
      </c>
      <c r="J41" s="25">
        <v>1</v>
      </c>
      <c r="K41" s="347">
        <v>11</v>
      </c>
      <c r="L41" s="25">
        <v>2</v>
      </c>
      <c r="M41" s="347"/>
      <c r="N41" s="25"/>
      <c r="O41" s="20">
        <f t="shared" si="0"/>
        <v>4</v>
      </c>
    </row>
    <row r="42" spans="1:15" ht="14.5" x14ac:dyDescent="0.35">
      <c r="A42" s="464">
        <v>27</v>
      </c>
      <c r="B42" s="425" t="s">
        <v>73</v>
      </c>
      <c r="C42" s="347">
        <v>12</v>
      </c>
      <c r="D42" s="468">
        <v>2</v>
      </c>
      <c r="E42" s="347"/>
      <c r="F42" s="25"/>
      <c r="G42" s="347"/>
      <c r="H42" s="25"/>
      <c r="I42" s="347"/>
      <c r="J42" s="25"/>
      <c r="K42" s="347"/>
      <c r="L42" s="25"/>
      <c r="M42" s="347">
        <v>10</v>
      </c>
      <c r="N42" s="25">
        <v>1</v>
      </c>
      <c r="O42" s="20">
        <f t="shared" si="0"/>
        <v>3</v>
      </c>
    </row>
    <row r="43" spans="1:15" ht="14.5" x14ac:dyDescent="0.35">
      <c r="A43" s="464">
        <v>27</v>
      </c>
      <c r="B43" s="431" t="s">
        <v>324</v>
      </c>
      <c r="C43" s="349"/>
      <c r="D43" s="73"/>
      <c r="E43" s="349"/>
      <c r="F43" s="73"/>
      <c r="G43" s="349"/>
      <c r="H43" s="73"/>
      <c r="I43" s="349"/>
      <c r="J43" s="73"/>
      <c r="K43" s="349">
        <v>10</v>
      </c>
      <c r="L43" s="73">
        <v>3</v>
      </c>
      <c r="M43" s="349"/>
      <c r="N43" s="73"/>
      <c r="O43" s="20">
        <f t="shared" si="0"/>
        <v>3</v>
      </c>
    </row>
    <row r="44" spans="1:15" ht="14.5" x14ac:dyDescent="0.35">
      <c r="A44" s="464">
        <v>29</v>
      </c>
      <c r="B44" s="520" t="s">
        <v>33</v>
      </c>
      <c r="C44" s="347"/>
      <c r="D44" s="25"/>
      <c r="E44" s="347"/>
      <c r="F44" s="25"/>
      <c r="G44" s="347"/>
      <c r="H44" s="25"/>
      <c r="I44" s="347">
        <v>13</v>
      </c>
      <c r="J44" s="25">
        <v>2</v>
      </c>
      <c r="K44" s="347"/>
      <c r="L44" s="25"/>
      <c r="M44" s="347"/>
      <c r="N44" s="25"/>
      <c r="O44" s="20">
        <f t="shared" si="0"/>
        <v>2</v>
      </c>
    </row>
    <row r="45" spans="1:15" ht="14.5" x14ac:dyDescent="0.35">
      <c r="A45" s="464">
        <v>30</v>
      </c>
      <c r="B45" s="531" t="s">
        <v>140</v>
      </c>
      <c r="C45" s="348">
        <v>13</v>
      </c>
      <c r="D45" s="510">
        <v>1</v>
      </c>
      <c r="E45" s="348"/>
      <c r="F45" s="107"/>
      <c r="G45" s="348"/>
      <c r="H45" s="107"/>
      <c r="I45" s="348"/>
      <c r="J45" s="107"/>
      <c r="K45" s="348"/>
      <c r="L45" s="107"/>
      <c r="M45" s="348"/>
      <c r="N45" s="107"/>
      <c r="O45" s="105">
        <f t="shared" si="0"/>
        <v>1</v>
      </c>
    </row>
    <row r="46" spans="1:15" ht="15" thickBot="1" x14ac:dyDescent="0.4">
      <c r="A46" s="521">
        <v>30</v>
      </c>
      <c r="B46" s="522" t="s">
        <v>325</v>
      </c>
      <c r="C46" s="355"/>
      <c r="D46" s="60"/>
      <c r="E46" s="355"/>
      <c r="F46" s="60"/>
      <c r="G46" s="355"/>
      <c r="H46" s="60"/>
      <c r="I46" s="355"/>
      <c r="J46" s="60"/>
      <c r="K46" s="355">
        <v>12</v>
      </c>
      <c r="L46" s="60">
        <v>1</v>
      </c>
      <c r="M46" s="355"/>
      <c r="N46" s="60"/>
      <c r="O46" s="45">
        <f t="shared" si="0"/>
        <v>1</v>
      </c>
    </row>
  </sheetData>
  <mergeCells count="6">
    <mergeCell ref="M14:N14"/>
    <mergeCell ref="C14:D14"/>
    <mergeCell ref="E14:F14"/>
    <mergeCell ref="G14:H14"/>
    <mergeCell ref="I14:J14"/>
    <mergeCell ref="K14:L14"/>
  </mergeCells>
  <pageMargins left="0.7" right="0.7" top="0.44" bottom="0.57999999999999996" header="0.3" footer="0.3"/>
  <pageSetup paperSize="9"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 codeName="Ark7">
    <tabColor rgb="FFFF0000"/>
  </sheetPr>
  <dimension ref="A1:R46"/>
  <sheetViews>
    <sheetView workbookViewId="0">
      <selection activeCell="S9" sqref="S9"/>
    </sheetView>
  </sheetViews>
  <sheetFormatPr baseColWidth="10" defaultColWidth="9.1796875" defaultRowHeight="13" x14ac:dyDescent="0.3"/>
  <cols>
    <col min="1" max="1" width="5.54296875" customWidth="1"/>
    <col min="2" max="2" width="22.7265625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7.81640625" bestFit="1" customWidth="1"/>
    <col min="18" max="18" width="7.453125" bestFit="1" customWidth="1"/>
  </cols>
  <sheetData>
    <row r="1" spans="1:18" ht="25" x14ac:dyDescent="0.5">
      <c r="A1" s="296" t="s">
        <v>285</v>
      </c>
      <c r="B1" s="43"/>
      <c r="C1" s="41"/>
      <c r="D1" s="41"/>
      <c r="E1" s="7"/>
      <c r="F1" s="7"/>
      <c r="G1" s="41"/>
      <c r="H1" s="44"/>
      <c r="I1" s="7"/>
      <c r="J1" s="5"/>
    </row>
    <row r="2" spans="1:18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  <c r="R2" s="2"/>
    </row>
    <row r="3" spans="1:18" ht="23.5" x14ac:dyDescent="0.55000000000000004">
      <c r="A3" s="423" t="s">
        <v>290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  <c r="R3" s="2"/>
    </row>
    <row r="4" spans="1:18" ht="23.5" x14ac:dyDescent="0.55000000000000004">
      <c r="A4" s="441" t="s">
        <v>310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  <c r="R4" s="2"/>
    </row>
    <row r="5" spans="1:18" ht="15.5" x14ac:dyDescent="0.35">
      <c r="A5" s="46" t="s">
        <v>54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  <c r="R5" s="2"/>
    </row>
    <row r="6" spans="1:18" ht="15.5" x14ac:dyDescent="0.35">
      <c r="A6" s="46" t="s">
        <v>286</v>
      </c>
      <c r="B6" s="6"/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  <c r="R6" s="2"/>
    </row>
    <row r="7" spans="1:18" ht="15.5" x14ac:dyDescent="0.35">
      <c r="A7" s="13" t="s">
        <v>19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  <c r="R7" s="2"/>
    </row>
    <row r="8" spans="1:18" ht="15.5" x14ac:dyDescent="0.35">
      <c r="A8" s="13" t="s">
        <v>21</v>
      </c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  <c r="R8" s="2"/>
    </row>
    <row r="9" spans="1:18" ht="15.5" x14ac:dyDescent="0.35">
      <c r="A9" s="46" t="s">
        <v>10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  <c r="R9" s="2"/>
    </row>
    <row r="10" spans="1:18" ht="15.5" x14ac:dyDescent="0.35">
      <c r="A10" s="46" t="s">
        <v>287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  <c r="R10" s="2"/>
    </row>
    <row r="11" spans="1:18" ht="16" thickBot="1" x14ac:dyDescent="0.4">
      <c r="A11" s="46" t="s">
        <v>288</v>
      </c>
      <c r="B11" s="6"/>
      <c r="C11" s="6"/>
      <c r="D11" s="6"/>
      <c r="E11" s="6"/>
      <c r="F11" s="6"/>
      <c r="G11" s="79"/>
      <c r="H11" s="5"/>
      <c r="I11" s="5"/>
      <c r="J11" s="6"/>
      <c r="K11" s="6"/>
      <c r="L11" s="6"/>
      <c r="M11" s="16"/>
      <c r="N11" s="16"/>
      <c r="O11" s="7"/>
      <c r="P11" s="5"/>
      <c r="Q11" s="6"/>
      <c r="R11" s="2"/>
    </row>
    <row r="12" spans="1:18" ht="13.5" thickBot="1" x14ac:dyDescent="0.35">
      <c r="A12" s="68"/>
      <c r="B12" s="10"/>
      <c r="C12" s="1012">
        <v>239</v>
      </c>
      <c r="D12" s="1013"/>
      <c r="E12" s="1012">
        <v>42263</v>
      </c>
      <c r="F12" s="1013"/>
      <c r="G12" s="1012">
        <v>42291</v>
      </c>
      <c r="H12" s="1013"/>
      <c r="I12" s="1012">
        <v>42312</v>
      </c>
      <c r="J12" s="1013"/>
      <c r="K12" s="1012">
        <v>42319</v>
      </c>
      <c r="L12" s="1013"/>
      <c r="M12" s="1012">
        <v>42333</v>
      </c>
      <c r="N12" s="1013"/>
      <c r="O12" s="1012">
        <v>42340</v>
      </c>
      <c r="P12" s="1013"/>
      <c r="Q12" s="1036" t="s">
        <v>55</v>
      </c>
      <c r="R12" s="1038" t="s">
        <v>56</v>
      </c>
    </row>
    <row r="13" spans="1:18" ht="16" thickBot="1" x14ac:dyDescent="0.4">
      <c r="A13" s="69" t="s">
        <v>20</v>
      </c>
      <c r="B13" s="15" t="s">
        <v>3</v>
      </c>
      <c r="C13" s="17" t="s">
        <v>0</v>
      </c>
      <c r="D13" s="18" t="s">
        <v>2</v>
      </c>
      <c r="E13" s="17" t="s">
        <v>0</v>
      </c>
      <c r="F13" s="18" t="s">
        <v>2</v>
      </c>
      <c r="G13" s="17" t="s">
        <v>0</v>
      </c>
      <c r="H13" s="18" t="s">
        <v>2</v>
      </c>
      <c r="I13" s="17" t="s">
        <v>0</v>
      </c>
      <c r="J13" s="18" t="s">
        <v>2</v>
      </c>
      <c r="K13" s="17" t="s">
        <v>0</v>
      </c>
      <c r="L13" s="18" t="s">
        <v>2</v>
      </c>
      <c r="M13" s="17" t="s">
        <v>0</v>
      </c>
      <c r="N13" s="18" t="s">
        <v>2</v>
      </c>
      <c r="O13" s="17" t="s">
        <v>0</v>
      </c>
      <c r="P13" s="18" t="s">
        <v>2</v>
      </c>
      <c r="Q13" s="1037"/>
      <c r="R13" s="1039"/>
    </row>
    <row r="14" spans="1:18" x14ac:dyDescent="0.3">
      <c r="A14" s="39">
        <v>1</v>
      </c>
      <c r="B14" s="54" t="s">
        <v>41</v>
      </c>
      <c r="C14" s="349">
        <v>1</v>
      </c>
      <c r="D14" s="73">
        <v>19</v>
      </c>
      <c r="E14" s="349">
        <v>1</v>
      </c>
      <c r="F14" s="73">
        <v>25</v>
      </c>
      <c r="G14" s="349"/>
      <c r="H14" s="61"/>
      <c r="I14" s="349">
        <v>2</v>
      </c>
      <c r="J14" s="73">
        <v>23</v>
      </c>
      <c r="K14" s="349">
        <v>1</v>
      </c>
      <c r="L14" s="73">
        <v>22</v>
      </c>
      <c r="M14" s="349">
        <v>1</v>
      </c>
      <c r="N14" s="149">
        <v>19</v>
      </c>
      <c r="O14" s="349">
        <v>3</v>
      </c>
      <c r="P14" s="61">
        <v>16</v>
      </c>
      <c r="Q14" s="49">
        <f t="shared" ref="Q14:Q36" si="0">SUM(D14,F14,H14,J14,L14,N14,P14)</f>
        <v>124</v>
      </c>
      <c r="R14" s="372">
        <f>Q14-H14-P14</f>
        <v>108</v>
      </c>
    </row>
    <row r="15" spans="1:18" x14ac:dyDescent="0.3">
      <c r="A15" s="40">
        <v>2</v>
      </c>
      <c r="B15" s="21" t="s">
        <v>269</v>
      </c>
      <c r="C15" s="347">
        <v>3</v>
      </c>
      <c r="D15" s="25">
        <v>13</v>
      </c>
      <c r="E15" s="347">
        <v>2</v>
      </c>
      <c r="F15" s="25">
        <v>22</v>
      </c>
      <c r="G15" s="347">
        <v>1</v>
      </c>
      <c r="H15" s="25">
        <v>26</v>
      </c>
      <c r="I15" s="347">
        <v>13</v>
      </c>
      <c r="J15" s="73">
        <v>9</v>
      </c>
      <c r="K15" s="349"/>
      <c r="L15" s="443"/>
      <c r="M15" s="347"/>
      <c r="N15" s="57"/>
      <c r="O15" s="347">
        <v>1</v>
      </c>
      <c r="P15" s="25">
        <v>22</v>
      </c>
      <c r="Q15" s="49">
        <f t="shared" si="0"/>
        <v>92</v>
      </c>
      <c r="R15" s="373">
        <f>Q15-N15-L15</f>
        <v>92</v>
      </c>
    </row>
    <row r="16" spans="1:18" x14ac:dyDescent="0.3">
      <c r="A16" s="48">
        <v>3</v>
      </c>
      <c r="B16" s="98" t="s">
        <v>49</v>
      </c>
      <c r="C16" s="347">
        <v>4</v>
      </c>
      <c r="D16" s="73">
        <v>11</v>
      </c>
      <c r="E16" s="347"/>
      <c r="F16" s="25"/>
      <c r="G16" s="347">
        <v>2</v>
      </c>
      <c r="H16" s="25">
        <v>23</v>
      </c>
      <c r="I16" s="347">
        <v>3</v>
      </c>
      <c r="J16" s="25">
        <v>20</v>
      </c>
      <c r="K16" s="347">
        <v>2</v>
      </c>
      <c r="L16" s="25">
        <v>19</v>
      </c>
      <c r="M16" s="347">
        <v>4</v>
      </c>
      <c r="N16" s="70">
        <v>11</v>
      </c>
      <c r="O16" s="347">
        <v>5</v>
      </c>
      <c r="P16" s="25">
        <v>13</v>
      </c>
      <c r="Q16" s="49">
        <f t="shared" si="0"/>
        <v>97</v>
      </c>
      <c r="R16" s="373">
        <f>Q16-F16-D16</f>
        <v>86</v>
      </c>
    </row>
    <row r="17" spans="1:18" x14ac:dyDescent="0.3">
      <c r="A17" s="48">
        <v>4</v>
      </c>
      <c r="B17" s="98" t="s">
        <v>25</v>
      </c>
      <c r="C17" s="347">
        <v>7</v>
      </c>
      <c r="D17" s="25">
        <v>8</v>
      </c>
      <c r="E17" s="347">
        <v>5</v>
      </c>
      <c r="F17" s="25">
        <v>16</v>
      </c>
      <c r="G17" s="347">
        <v>3</v>
      </c>
      <c r="H17" s="25">
        <v>20</v>
      </c>
      <c r="I17" s="347"/>
      <c r="J17" s="25"/>
      <c r="K17" s="347">
        <v>4</v>
      </c>
      <c r="L17" s="107">
        <v>14</v>
      </c>
      <c r="M17" s="347">
        <v>3</v>
      </c>
      <c r="N17" s="70">
        <v>13</v>
      </c>
      <c r="O17" s="347">
        <v>2</v>
      </c>
      <c r="P17" s="25">
        <v>19</v>
      </c>
      <c r="Q17" s="49">
        <f t="shared" si="0"/>
        <v>90</v>
      </c>
      <c r="R17" s="373">
        <f>Q17-J17-D17</f>
        <v>82</v>
      </c>
    </row>
    <row r="18" spans="1:18" x14ac:dyDescent="0.3">
      <c r="A18" s="48">
        <v>5</v>
      </c>
      <c r="B18" s="98" t="s">
        <v>66</v>
      </c>
      <c r="C18" s="347">
        <v>5</v>
      </c>
      <c r="D18" s="73">
        <v>10</v>
      </c>
      <c r="E18" s="347">
        <v>3</v>
      </c>
      <c r="F18" s="25">
        <v>19</v>
      </c>
      <c r="G18" s="347">
        <v>8</v>
      </c>
      <c r="H18" s="25">
        <v>14</v>
      </c>
      <c r="I18" s="347">
        <v>6</v>
      </c>
      <c r="J18" s="25">
        <v>16</v>
      </c>
      <c r="K18" s="347">
        <v>9</v>
      </c>
      <c r="L18" s="25">
        <v>9</v>
      </c>
      <c r="M18" s="347"/>
      <c r="N18" s="57"/>
      <c r="O18" s="347"/>
      <c r="P18" s="56"/>
      <c r="Q18" s="49">
        <f t="shared" si="0"/>
        <v>68</v>
      </c>
      <c r="R18" s="373">
        <f>Q18-P18-N18</f>
        <v>68</v>
      </c>
    </row>
    <row r="19" spans="1:18" ht="14.25" customHeight="1" thickBot="1" x14ac:dyDescent="0.35">
      <c r="A19" s="237">
        <v>6</v>
      </c>
      <c r="B19" s="440" t="s">
        <v>35</v>
      </c>
      <c r="C19" s="360">
        <v>6</v>
      </c>
      <c r="D19" s="444">
        <v>9</v>
      </c>
      <c r="E19" s="360">
        <v>7</v>
      </c>
      <c r="F19" s="361">
        <v>14</v>
      </c>
      <c r="G19" s="360">
        <v>9</v>
      </c>
      <c r="H19" s="361">
        <v>13</v>
      </c>
      <c r="I19" s="360">
        <v>10</v>
      </c>
      <c r="J19" s="356">
        <v>12</v>
      </c>
      <c r="K19" s="360">
        <v>7</v>
      </c>
      <c r="L19" s="416">
        <v>11</v>
      </c>
      <c r="M19" s="360">
        <v>2</v>
      </c>
      <c r="N19" s="361">
        <v>16</v>
      </c>
      <c r="O19" s="360">
        <v>11</v>
      </c>
      <c r="P19" s="445">
        <v>7</v>
      </c>
      <c r="Q19" s="356">
        <f t="shared" si="0"/>
        <v>82</v>
      </c>
      <c r="R19" s="429">
        <f>Q19-D19-P19</f>
        <v>66</v>
      </c>
    </row>
    <row r="20" spans="1:18" x14ac:dyDescent="0.3">
      <c r="A20" s="49">
        <v>7</v>
      </c>
      <c r="B20" s="177" t="s">
        <v>47</v>
      </c>
      <c r="C20" s="347"/>
      <c r="D20" s="61"/>
      <c r="E20" s="349">
        <v>8</v>
      </c>
      <c r="F20" s="73">
        <v>13</v>
      </c>
      <c r="G20" s="349">
        <v>6</v>
      </c>
      <c r="H20" s="73">
        <v>16</v>
      </c>
      <c r="I20" s="349">
        <v>12</v>
      </c>
      <c r="J20" s="73">
        <v>10</v>
      </c>
      <c r="K20" s="349">
        <v>3</v>
      </c>
      <c r="L20" s="73">
        <v>16</v>
      </c>
      <c r="M20" s="349">
        <v>6</v>
      </c>
      <c r="N20" s="149">
        <v>9</v>
      </c>
      <c r="O20" s="349">
        <v>9</v>
      </c>
      <c r="P20" s="61">
        <v>9</v>
      </c>
      <c r="Q20" s="49">
        <f t="shared" si="0"/>
        <v>73</v>
      </c>
      <c r="R20" s="373">
        <f>Q20-D20-P20</f>
        <v>64</v>
      </c>
    </row>
    <row r="21" spans="1:18" x14ac:dyDescent="0.3">
      <c r="A21" s="49">
        <v>8</v>
      </c>
      <c r="B21" s="21" t="s">
        <v>205</v>
      </c>
      <c r="C21" s="347">
        <v>2</v>
      </c>
      <c r="D21" s="25">
        <v>16</v>
      </c>
      <c r="E21" s="347">
        <v>6</v>
      </c>
      <c r="F21" s="25">
        <v>15</v>
      </c>
      <c r="G21" s="347">
        <v>4</v>
      </c>
      <c r="H21" s="25">
        <v>18</v>
      </c>
      <c r="I21" s="359"/>
      <c r="J21" s="25"/>
      <c r="K21" s="430">
        <v>5</v>
      </c>
      <c r="L21" s="25">
        <v>13</v>
      </c>
      <c r="M21" s="347"/>
      <c r="N21" s="25"/>
      <c r="O21" s="347"/>
      <c r="P21" s="25"/>
      <c r="Q21" s="49">
        <f t="shared" si="0"/>
        <v>62</v>
      </c>
      <c r="R21" s="373">
        <v>62</v>
      </c>
    </row>
    <row r="22" spans="1:18" x14ac:dyDescent="0.3">
      <c r="A22" s="49">
        <v>9</v>
      </c>
      <c r="B22" s="199" t="s">
        <v>178</v>
      </c>
      <c r="C22" s="347">
        <v>9</v>
      </c>
      <c r="D22" s="61">
        <v>6</v>
      </c>
      <c r="E22" s="347">
        <v>12</v>
      </c>
      <c r="F22" s="25">
        <v>9</v>
      </c>
      <c r="G22" s="347">
        <v>5</v>
      </c>
      <c r="H22" s="25">
        <v>17</v>
      </c>
      <c r="I22" s="347">
        <v>11</v>
      </c>
      <c r="J22" s="25">
        <v>11</v>
      </c>
      <c r="K22" s="347">
        <v>8</v>
      </c>
      <c r="L22" s="25">
        <v>10</v>
      </c>
      <c r="M22" s="347">
        <v>9</v>
      </c>
      <c r="N22" s="57">
        <v>6</v>
      </c>
      <c r="O22" s="347">
        <v>10</v>
      </c>
      <c r="P22" s="25">
        <v>8</v>
      </c>
      <c r="Q22" s="49">
        <f t="shared" si="0"/>
        <v>67</v>
      </c>
      <c r="R22" s="373">
        <f>Q22-N22-D22</f>
        <v>55</v>
      </c>
    </row>
    <row r="23" spans="1:18" x14ac:dyDescent="0.3">
      <c r="A23" s="49">
        <v>10</v>
      </c>
      <c r="B23" s="439" t="s">
        <v>140</v>
      </c>
      <c r="C23" s="347">
        <v>8</v>
      </c>
      <c r="D23" s="56">
        <v>7</v>
      </c>
      <c r="E23" s="347">
        <v>10</v>
      </c>
      <c r="F23" s="107">
        <v>11</v>
      </c>
      <c r="G23" s="347">
        <v>12</v>
      </c>
      <c r="H23" s="25">
        <v>10</v>
      </c>
      <c r="I23" s="347">
        <v>14</v>
      </c>
      <c r="J23" s="25">
        <v>8</v>
      </c>
      <c r="K23" s="347">
        <v>10</v>
      </c>
      <c r="L23" s="99">
        <v>8</v>
      </c>
      <c r="M23" s="347">
        <v>11</v>
      </c>
      <c r="N23" s="310">
        <v>4</v>
      </c>
      <c r="O23" s="347">
        <v>6</v>
      </c>
      <c r="P23" s="107">
        <v>12</v>
      </c>
      <c r="Q23" s="49">
        <f t="shared" si="0"/>
        <v>60</v>
      </c>
      <c r="R23" s="373">
        <f>Q23-N23-D23</f>
        <v>49</v>
      </c>
    </row>
    <row r="24" spans="1:18" x14ac:dyDescent="0.3">
      <c r="A24" s="49">
        <v>11</v>
      </c>
      <c r="B24" s="177" t="s">
        <v>298</v>
      </c>
      <c r="C24" s="347"/>
      <c r="D24" s="73"/>
      <c r="E24" s="347">
        <v>9</v>
      </c>
      <c r="F24" s="25">
        <v>6</v>
      </c>
      <c r="G24" s="347"/>
      <c r="H24" s="25"/>
      <c r="I24" s="347">
        <v>8</v>
      </c>
      <c r="J24" s="25">
        <v>14</v>
      </c>
      <c r="K24" s="347"/>
      <c r="L24" s="25"/>
      <c r="M24" s="347">
        <v>5</v>
      </c>
      <c r="N24" s="70">
        <v>10</v>
      </c>
      <c r="O24" s="347">
        <v>7</v>
      </c>
      <c r="P24" s="25">
        <v>11</v>
      </c>
      <c r="Q24" s="49">
        <f t="shared" si="0"/>
        <v>41</v>
      </c>
      <c r="R24" s="373">
        <v>41</v>
      </c>
    </row>
    <row r="25" spans="1:18" x14ac:dyDescent="0.3">
      <c r="A25" s="49">
        <v>12</v>
      </c>
      <c r="B25" s="21" t="s">
        <v>167</v>
      </c>
      <c r="C25" s="347"/>
      <c r="D25" s="73"/>
      <c r="E25" s="347">
        <v>9</v>
      </c>
      <c r="F25" s="25">
        <v>6</v>
      </c>
      <c r="G25" s="347">
        <v>11</v>
      </c>
      <c r="H25" s="25">
        <v>11</v>
      </c>
      <c r="I25" s="347">
        <v>15</v>
      </c>
      <c r="J25" s="25">
        <v>7</v>
      </c>
      <c r="K25" s="347"/>
      <c r="L25" s="25"/>
      <c r="M25" s="347">
        <v>7</v>
      </c>
      <c r="N25" s="70">
        <v>8</v>
      </c>
      <c r="O25" s="347"/>
      <c r="P25" s="25"/>
      <c r="Q25" s="49">
        <f t="shared" si="0"/>
        <v>32</v>
      </c>
      <c r="R25" s="373">
        <v>32</v>
      </c>
    </row>
    <row r="26" spans="1:18" x14ac:dyDescent="0.3">
      <c r="A26" s="49">
        <v>13</v>
      </c>
      <c r="B26" s="165" t="s">
        <v>22</v>
      </c>
      <c r="C26" s="347"/>
      <c r="D26" s="25"/>
      <c r="E26" s="349">
        <v>4</v>
      </c>
      <c r="F26" s="73">
        <v>17</v>
      </c>
      <c r="G26" s="349">
        <v>10</v>
      </c>
      <c r="H26" s="73">
        <v>12</v>
      </c>
      <c r="I26" s="349"/>
      <c r="J26" s="25"/>
      <c r="K26" s="349"/>
      <c r="L26" s="184"/>
      <c r="M26" s="349"/>
      <c r="N26" s="149"/>
      <c r="O26" s="349"/>
      <c r="P26" s="73"/>
      <c r="Q26" s="49">
        <f t="shared" si="0"/>
        <v>29</v>
      </c>
      <c r="R26" s="373">
        <v>29</v>
      </c>
    </row>
    <row r="27" spans="1:18" x14ac:dyDescent="0.3">
      <c r="A27" s="49">
        <v>14</v>
      </c>
      <c r="B27" s="21" t="s">
        <v>192</v>
      </c>
      <c r="C27" s="347"/>
      <c r="D27" s="25"/>
      <c r="E27" s="347"/>
      <c r="F27" s="25"/>
      <c r="G27" s="347"/>
      <c r="H27" s="25"/>
      <c r="I27" s="347">
        <v>9</v>
      </c>
      <c r="J27" s="25">
        <v>13</v>
      </c>
      <c r="K27" s="347"/>
      <c r="L27" s="25"/>
      <c r="M27" s="347"/>
      <c r="N27" s="70"/>
      <c r="O27" s="347">
        <v>4</v>
      </c>
      <c r="P27" s="25">
        <v>14</v>
      </c>
      <c r="Q27" s="49">
        <f t="shared" si="0"/>
        <v>27</v>
      </c>
      <c r="R27" s="373">
        <v>27</v>
      </c>
    </row>
    <row r="28" spans="1:18" x14ac:dyDescent="0.3">
      <c r="A28" s="49">
        <v>15</v>
      </c>
      <c r="B28" s="21" t="s">
        <v>303</v>
      </c>
      <c r="C28" s="349"/>
      <c r="D28" s="73"/>
      <c r="E28" s="349"/>
      <c r="F28" s="73"/>
      <c r="G28" s="349"/>
      <c r="H28" s="73"/>
      <c r="I28" s="349">
        <v>1</v>
      </c>
      <c r="J28" s="73">
        <v>26</v>
      </c>
      <c r="K28" s="349"/>
      <c r="L28" s="73"/>
      <c r="M28" s="349"/>
      <c r="N28" s="149"/>
      <c r="O28" s="349"/>
      <c r="P28" s="73"/>
      <c r="Q28" s="49">
        <f t="shared" si="0"/>
        <v>26</v>
      </c>
      <c r="R28" s="373">
        <v>26</v>
      </c>
    </row>
    <row r="29" spans="1:18" x14ac:dyDescent="0.3">
      <c r="A29" s="49">
        <v>15</v>
      </c>
      <c r="B29" s="21" t="s">
        <v>252</v>
      </c>
      <c r="C29" s="349">
        <v>10</v>
      </c>
      <c r="D29" s="73">
        <v>5</v>
      </c>
      <c r="E29" s="349">
        <v>17</v>
      </c>
      <c r="F29" s="73">
        <v>4</v>
      </c>
      <c r="G29" s="349">
        <v>17</v>
      </c>
      <c r="H29" s="73">
        <v>5</v>
      </c>
      <c r="I29" s="349"/>
      <c r="J29" s="61"/>
      <c r="K29" s="349">
        <v>11</v>
      </c>
      <c r="L29" s="184">
        <v>7</v>
      </c>
      <c r="M29" s="349">
        <v>12</v>
      </c>
      <c r="N29" s="446">
        <v>3</v>
      </c>
      <c r="O29" s="349">
        <v>13</v>
      </c>
      <c r="P29" s="73">
        <v>5</v>
      </c>
      <c r="Q29" s="49">
        <f t="shared" si="0"/>
        <v>29</v>
      </c>
      <c r="R29" s="373">
        <f>Q29-N29-J29</f>
        <v>26</v>
      </c>
    </row>
    <row r="30" spans="1:18" x14ac:dyDescent="0.3">
      <c r="A30" s="49">
        <v>17</v>
      </c>
      <c r="B30" s="193" t="s">
        <v>34</v>
      </c>
      <c r="C30" s="347"/>
      <c r="D30" s="25"/>
      <c r="E30" s="347">
        <v>13</v>
      </c>
      <c r="F30" s="25">
        <v>8</v>
      </c>
      <c r="G30" s="347">
        <v>13</v>
      </c>
      <c r="H30" s="25">
        <v>9</v>
      </c>
      <c r="I30" s="347"/>
      <c r="J30" s="25"/>
      <c r="K30" s="347"/>
      <c r="L30" s="99"/>
      <c r="M30" s="347">
        <v>8</v>
      </c>
      <c r="N30" s="70">
        <v>7</v>
      </c>
      <c r="O30" s="347"/>
      <c r="P30" s="25"/>
      <c r="Q30" s="49">
        <f t="shared" si="0"/>
        <v>24</v>
      </c>
      <c r="R30" s="373">
        <v>24</v>
      </c>
    </row>
    <row r="31" spans="1:18" x14ac:dyDescent="0.3">
      <c r="A31" s="49">
        <v>18</v>
      </c>
      <c r="B31" s="21" t="s">
        <v>304</v>
      </c>
      <c r="C31" s="349"/>
      <c r="D31" s="73"/>
      <c r="E31" s="349"/>
      <c r="F31" s="73"/>
      <c r="G31" s="349"/>
      <c r="H31" s="73"/>
      <c r="I31" s="349">
        <v>4</v>
      </c>
      <c r="J31" s="73">
        <v>18</v>
      </c>
      <c r="K31" s="349"/>
      <c r="L31" s="73"/>
      <c r="M31" s="349"/>
      <c r="N31" s="149"/>
      <c r="O31" s="349"/>
      <c r="P31" s="73"/>
      <c r="Q31" s="49">
        <f t="shared" si="0"/>
        <v>18</v>
      </c>
      <c r="R31" s="373">
        <v>18</v>
      </c>
    </row>
    <row r="32" spans="1:18" x14ac:dyDescent="0.3">
      <c r="A32" s="49">
        <v>19</v>
      </c>
      <c r="B32" s="21" t="s">
        <v>305</v>
      </c>
      <c r="C32" s="349"/>
      <c r="D32" s="73"/>
      <c r="E32" s="349"/>
      <c r="F32" s="73"/>
      <c r="G32" s="349"/>
      <c r="H32" s="73"/>
      <c r="I32" s="349">
        <v>5</v>
      </c>
      <c r="J32" s="73">
        <v>17</v>
      </c>
      <c r="K32" s="349"/>
      <c r="L32" s="73"/>
      <c r="M32" s="349"/>
      <c r="N32" s="149"/>
      <c r="O32" s="349"/>
      <c r="P32" s="73"/>
      <c r="Q32" s="49">
        <f t="shared" si="0"/>
        <v>17</v>
      </c>
      <c r="R32" s="373">
        <v>17</v>
      </c>
    </row>
    <row r="33" spans="1:18" x14ac:dyDescent="0.3">
      <c r="A33" s="49">
        <v>20</v>
      </c>
      <c r="B33" s="21" t="s">
        <v>302</v>
      </c>
      <c r="C33" s="349"/>
      <c r="D33" s="73"/>
      <c r="E33" s="349"/>
      <c r="F33" s="73"/>
      <c r="G33" s="349">
        <v>7</v>
      </c>
      <c r="H33" s="73">
        <v>15</v>
      </c>
      <c r="I33" s="349"/>
      <c r="J33" s="73"/>
      <c r="K33" s="349"/>
      <c r="L33" s="73"/>
      <c r="M33" s="349"/>
      <c r="N33" s="149"/>
      <c r="O33" s="349"/>
      <c r="P33" s="73"/>
      <c r="Q33" s="49">
        <f t="shared" si="0"/>
        <v>15</v>
      </c>
      <c r="R33" s="373">
        <v>15</v>
      </c>
    </row>
    <row r="34" spans="1:18" x14ac:dyDescent="0.3">
      <c r="A34" s="49">
        <v>20</v>
      </c>
      <c r="B34" s="21" t="s">
        <v>193</v>
      </c>
      <c r="C34" s="349"/>
      <c r="D34" s="73"/>
      <c r="E34" s="349"/>
      <c r="F34" s="73"/>
      <c r="G34" s="349"/>
      <c r="H34" s="73"/>
      <c r="I34" s="349">
        <v>7</v>
      </c>
      <c r="J34" s="73">
        <v>15</v>
      </c>
      <c r="K34" s="349"/>
      <c r="L34" s="73"/>
      <c r="M34" s="349"/>
      <c r="N34" s="149"/>
      <c r="O34" s="349"/>
      <c r="P34" s="73"/>
      <c r="Q34" s="49">
        <f t="shared" si="0"/>
        <v>15</v>
      </c>
      <c r="R34" s="373">
        <v>15</v>
      </c>
    </row>
    <row r="35" spans="1:18" x14ac:dyDescent="0.3">
      <c r="A35" s="49">
        <v>22</v>
      </c>
      <c r="B35" s="21" t="s">
        <v>33</v>
      </c>
      <c r="C35" s="349"/>
      <c r="D35" s="73"/>
      <c r="E35" s="349"/>
      <c r="F35" s="73"/>
      <c r="G35" s="349"/>
      <c r="H35" s="73"/>
      <c r="I35" s="349"/>
      <c r="J35" s="73"/>
      <c r="K35" s="349">
        <v>6</v>
      </c>
      <c r="L35" s="73">
        <v>12</v>
      </c>
      <c r="M35" s="349"/>
      <c r="N35" s="149"/>
      <c r="O35" s="349"/>
      <c r="P35" s="73"/>
      <c r="Q35" s="49">
        <f t="shared" si="0"/>
        <v>12</v>
      </c>
      <c r="R35" s="373">
        <v>12</v>
      </c>
    </row>
    <row r="36" spans="1:18" ht="13.5" thickBot="1" x14ac:dyDescent="0.35">
      <c r="A36" s="252">
        <v>23</v>
      </c>
      <c r="B36" s="55" t="s">
        <v>300</v>
      </c>
      <c r="C36" s="437"/>
      <c r="D36" s="154"/>
      <c r="E36" s="437">
        <v>20</v>
      </c>
      <c r="F36" s="154">
        <v>1</v>
      </c>
      <c r="G36" s="437">
        <v>21</v>
      </c>
      <c r="H36" s="154">
        <v>1</v>
      </c>
      <c r="I36" s="437"/>
      <c r="J36" s="154"/>
      <c r="K36" s="437"/>
      <c r="L36" s="154"/>
      <c r="M36" s="437"/>
      <c r="N36" s="438"/>
      <c r="O36" s="437">
        <v>17</v>
      </c>
      <c r="P36" s="154">
        <v>1</v>
      </c>
      <c r="Q36" s="252">
        <f t="shared" si="0"/>
        <v>3</v>
      </c>
      <c r="R36" s="428">
        <v>3</v>
      </c>
    </row>
    <row r="37" spans="1:18" ht="13.5" thickBot="1" x14ac:dyDescent="0.35">
      <c r="A37" s="1040" t="s">
        <v>289</v>
      </c>
      <c r="B37" s="1041"/>
      <c r="C37" s="1041"/>
      <c r="D37" s="1041"/>
      <c r="E37" s="1041"/>
      <c r="F37" s="1041"/>
      <c r="G37" s="1041"/>
      <c r="H37" s="1041"/>
      <c r="I37" s="1041"/>
      <c r="J37" s="1041"/>
      <c r="K37" s="1041"/>
      <c r="L37" s="1041"/>
      <c r="M37" s="1041"/>
      <c r="N37" s="1041"/>
      <c r="O37" s="1041"/>
      <c r="P37" s="1041"/>
      <c r="Q37" s="1041"/>
      <c r="R37" s="1042"/>
    </row>
    <row r="38" spans="1:18" x14ac:dyDescent="0.3">
      <c r="A38" s="39">
        <v>1</v>
      </c>
      <c r="B38" s="267" t="s">
        <v>226</v>
      </c>
      <c r="C38" s="346">
        <v>11</v>
      </c>
      <c r="D38" s="23">
        <v>4</v>
      </c>
      <c r="E38" s="346"/>
      <c r="F38" s="301"/>
      <c r="G38" s="346">
        <v>14</v>
      </c>
      <c r="H38" s="23">
        <v>8</v>
      </c>
      <c r="I38" s="346">
        <v>18</v>
      </c>
      <c r="J38" s="23">
        <v>4</v>
      </c>
      <c r="K38" s="346">
        <v>12</v>
      </c>
      <c r="L38" s="23">
        <v>6</v>
      </c>
      <c r="M38" s="346">
        <v>13</v>
      </c>
      <c r="N38" s="301">
        <v>2</v>
      </c>
      <c r="O38" s="346">
        <v>8</v>
      </c>
      <c r="P38" s="23">
        <v>10</v>
      </c>
      <c r="Q38" s="272">
        <f t="shared" ref="Q38:Q46" si="1">SUM(D38,F38,H38,J38,L38,N38,P38)</f>
        <v>34</v>
      </c>
      <c r="R38" s="427">
        <f>Q38-F38-N38</f>
        <v>32</v>
      </c>
    </row>
    <row r="39" spans="1:18" x14ac:dyDescent="0.3">
      <c r="A39" s="40">
        <v>2</v>
      </c>
      <c r="B39" s="199" t="s">
        <v>306</v>
      </c>
      <c r="C39" s="349">
        <v>12</v>
      </c>
      <c r="D39" s="73">
        <v>3</v>
      </c>
      <c r="E39" s="349">
        <v>19</v>
      </c>
      <c r="F39" s="61">
        <v>2</v>
      </c>
      <c r="G39" s="349">
        <v>15</v>
      </c>
      <c r="H39" s="73">
        <v>7</v>
      </c>
      <c r="I39" s="349">
        <v>16</v>
      </c>
      <c r="J39" s="73">
        <v>6</v>
      </c>
      <c r="K39" s="349">
        <v>13</v>
      </c>
      <c r="L39" s="73">
        <v>5</v>
      </c>
      <c r="M39" s="349">
        <v>13</v>
      </c>
      <c r="N39" s="61">
        <v>1</v>
      </c>
      <c r="O39" s="349">
        <v>12</v>
      </c>
      <c r="P39" s="273">
        <v>6</v>
      </c>
      <c r="Q39" s="150">
        <f t="shared" si="1"/>
        <v>30</v>
      </c>
      <c r="R39" s="372">
        <f>Q39-F39-N39</f>
        <v>27</v>
      </c>
    </row>
    <row r="40" spans="1:18" ht="13.5" thickBot="1" x14ac:dyDescent="0.35">
      <c r="A40" s="48">
        <v>3</v>
      </c>
      <c r="B40" s="163" t="s">
        <v>227</v>
      </c>
      <c r="C40" s="417">
        <v>14</v>
      </c>
      <c r="D40" s="442">
        <v>1</v>
      </c>
      <c r="E40" s="417">
        <v>16</v>
      </c>
      <c r="F40" s="141">
        <v>5</v>
      </c>
      <c r="G40" s="417">
        <v>18</v>
      </c>
      <c r="H40" s="141">
        <v>4</v>
      </c>
      <c r="I40" s="417">
        <v>17</v>
      </c>
      <c r="J40" s="141">
        <v>5</v>
      </c>
      <c r="K40" s="417"/>
      <c r="L40" s="442"/>
      <c r="M40" s="417">
        <v>10</v>
      </c>
      <c r="N40" s="141">
        <v>5</v>
      </c>
      <c r="O40" s="417">
        <v>14</v>
      </c>
      <c r="P40" s="141">
        <v>4</v>
      </c>
      <c r="Q40" s="161">
        <f t="shared" si="1"/>
        <v>24</v>
      </c>
      <c r="R40" s="421">
        <f>Q40-L40-D40</f>
        <v>23</v>
      </c>
    </row>
    <row r="41" spans="1:18" ht="13.5" thickTop="1" x14ac:dyDescent="0.3">
      <c r="A41" s="420">
        <v>4</v>
      </c>
      <c r="B41" s="418" t="s">
        <v>295</v>
      </c>
      <c r="C41" s="419">
        <v>13</v>
      </c>
      <c r="D41" s="175">
        <v>2</v>
      </c>
      <c r="E41" s="419">
        <v>14</v>
      </c>
      <c r="F41" s="175">
        <v>7</v>
      </c>
      <c r="G41" s="419">
        <v>20</v>
      </c>
      <c r="H41" s="175">
        <v>2</v>
      </c>
      <c r="I41" s="419">
        <v>20</v>
      </c>
      <c r="J41" s="175">
        <v>2</v>
      </c>
      <c r="K41" s="419">
        <v>15</v>
      </c>
      <c r="L41" s="175">
        <v>3</v>
      </c>
      <c r="M41" s="419"/>
      <c r="N41" s="175"/>
      <c r="O41" s="419"/>
      <c r="P41" s="175"/>
      <c r="Q41" s="150">
        <f t="shared" si="1"/>
        <v>16</v>
      </c>
      <c r="R41" s="422">
        <v>16</v>
      </c>
    </row>
    <row r="42" spans="1:18" x14ac:dyDescent="0.3">
      <c r="A42" s="49">
        <v>5</v>
      </c>
      <c r="B42" s="177" t="s">
        <v>234</v>
      </c>
      <c r="C42" s="349"/>
      <c r="D42" s="73"/>
      <c r="E42" s="349">
        <v>15</v>
      </c>
      <c r="F42" s="73">
        <v>6</v>
      </c>
      <c r="G42" s="349">
        <v>16</v>
      </c>
      <c r="H42" s="73">
        <v>6</v>
      </c>
      <c r="I42" s="349">
        <v>21</v>
      </c>
      <c r="J42" s="73">
        <v>1</v>
      </c>
      <c r="K42" s="349"/>
      <c r="L42" s="73"/>
      <c r="M42" s="349"/>
      <c r="N42" s="73"/>
      <c r="O42" s="349">
        <v>15</v>
      </c>
      <c r="P42" s="73">
        <v>3</v>
      </c>
      <c r="Q42" s="150">
        <f t="shared" si="1"/>
        <v>16</v>
      </c>
      <c r="R42" s="372">
        <v>16</v>
      </c>
    </row>
    <row r="43" spans="1:18" x14ac:dyDescent="0.3">
      <c r="A43" s="49">
        <v>5</v>
      </c>
      <c r="B43" s="21" t="s">
        <v>299</v>
      </c>
      <c r="C43" s="347"/>
      <c r="D43" s="25"/>
      <c r="E43" s="347">
        <v>18</v>
      </c>
      <c r="F43" s="25">
        <v>3</v>
      </c>
      <c r="G43" s="347">
        <v>19</v>
      </c>
      <c r="H43" s="25">
        <v>3</v>
      </c>
      <c r="I43" s="347">
        <v>19</v>
      </c>
      <c r="J43" s="25">
        <v>3</v>
      </c>
      <c r="K43" s="347">
        <v>14</v>
      </c>
      <c r="L43" s="25">
        <v>4</v>
      </c>
      <c r="M43" s="347"/>
      <c r="N43" s="25"/>
      <c r="O43" s="347">
        <v>16</v>
      </c>
      <c r="P43" s="25">
        <v>2</v>
      </c>
      <c r="Q43" s="150">
        <f t="shared" si="1"/>
        <v>15</v>
      </c>
      <c r="R43" s="373">
        <v>15</v>
      </c>
    </row>
    <row r="44" spans="1:18" x14ac:dyDescent="0.3">
      <c r="A44" s="20">
        <v>7</v>
      </c>
      <c r="B44" s="21" t="s">
        <v>225</v>
      </c>
      <c r="C44" s="347"/>
      <c r="D44" s="25"/>
      <c r="E44" s="347">
        <v>11</v>
      </c>
      <c r="F44" s="25">
        <v>10</v>
      </c>
      <c r="G44" s="347"/>
      <c r="H44" s="25"/>
      <c r="I44" s="347"/>
      <c r="J44" s="25"/>
      <c r="K44" s="347"/>
      <c r="L44" s="25"/>
      <c r="M44" s="347"/>
      <c r="N44" s="25"/>
      <c r="O44" s="347"/>
      <c r="P44" s="25"/>
      <c r="Q44" s="103">
        <f t="shared" si="1"/>
        <v>10</v>
      </c>
      <c r="R44" s="373">
        <v>10</v>
      </c>
    </row>
    <row r="45" spans="1:18" x14ac:dyDescent="0.3">
      <c r="A45" s="20">
        <v>8</v>
      </c>
      <c r="B45" s="177" t="s">
        <v>307</v>
      </c>
      <c r="C45" s="349"/>
      <c r="D45" s="73"/>
      <c r="E45" s="349"/>
      <c r="F45" s="73"/>
      <c r="G45" s="349"/>
      <c r="H45" s="73"/>
      <c r="I45" s="349"/>
      <c r="J45" s="73"/>
      <c r="K45" s="349">
        <v>16</v>
      </c>
      <c r="L45" s="73">
        <v>2</v>
      </c>
      <c r="M45" s="349"/>
      <c r="N45" s="73"/>
      <c r="O45" s="349"/>
      <c r="P45" s="73"/>
      <c r="Q45" s="103">
        <f t="shared" si="1"/>
        <v>2</v>
      </c>
      <c r="R45" s="372">
        <v>2</v>
      </c>
    </row>
    <row r="46" spans="1:18" ht="13.5" thickBot="1" x14ac:dyDescent="0.35">
      <c r="A46" s="45">
        <v>9</v>
      </c>
      <c r="B46" s="55" t="s">
        <v>308</v>
      </c>
      <c r="C46" s="355"/>
      <c r="D46" s="60"/>
      <c r="E46" s="355"/>
      <c r="F46" s="60"/>
      <c r="G46" s="355"/>
      <c r="H46" s="60"/>
      <c r="I46" s="355"/>
      <c r="J46" s="60"/>
      <c r="K46" s="355">
        <v>17</v>
      </c>
      <c r="L46" s="60">
        <v>1</v>
      </c>
      <c r="M46" s="355"/>
      <c r="N46" s="60"/>
      <c r="O46" s="355"/>
      <c r="P46" s="60"/>
      <c r="Q46" s="45">
        <f t="shared" si="1"/>
        <v>1</v>
      </c>
      <c r="R46" s="428">
        <v>1</v>
      </c>
    </row>
  </sheetData>
  <mergeCells count="10">
    <mergeCell ref="O12:P12"/>
    <mergeCell ref="Q12:Q13"/>
    <mergeCell ref="R12:R13"/>
    <mergeCell ref="A37:R37"/>
    <mergeCell ref="C12:D12"/>
    <mergeCell ref="E12:F12"/>
    <mergeCell ref="G12:H12"/>
    <mergeCell ref="I12:J12"/>
    <mergeCell ref="K12:L12"/>
    <mergeCell ref="M12:N12"/>
  </mergeCells>
  <pageMargins left="0.45" right="0.39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DA6E-7634-44DF-84F8-A9A2286B8387}">
  <sheetPr published="0">
    <tabColor rgb="FFFF0000"/>
    <pageSetUpPr fitToPage="1"/>
  </sheetPr>
  <dimension ref="A1:Q55"/>
  <sheetViews>
    <sheetView topLeftCell="A7" zoomScale="80" zoomScaleNormal="80" workbookViewId="0">
      <selection activeCell="T22" sqref="T22"/>
    </sheetView>
  </sheetViews>
  <sheetFormatPr baseColWidth="10" defaultRowHeight="14" x14ac:dyDescent="0.3"/>
  <cols>
    <col min="1" max="1" width="3.81640625" style="363" customWidth="1"/>
    <col min="2" max="2" width="20.81640625" bestFit="1" customWidth="1"/>
    <col min="3" max="3" width="4.453125" style="2" bestFit="1" customWidth="1"/>
    <col min="4" max="4" width="4.6328125" bestFit="1" customWidth="1"/>
    <col min="5" max="5" width="3.26953125" style="844" bestFit="1" customWidth="1"/>
    <col min="6" max="6" width="5.54296875" style="2" bestFit="1" customWidth="1"/>
    <col min="7" max="7" width="6.54296875" style="4" bestFit="1" customWidth="1"/>
    <col min="8" max="8" width="5.54296875" bestFit="1" customWidth="1"/>
    <col min="9" max="9" width="6.54296875" style="4" bestFit="1" customWidth="1"/>
    <col min="10" max="10" width="5.54296875" style="589" bestFit="1" customWidth="1"/>
    <col min="11" max="11" width="6.54296875" style="4" bestFit="1" customWidth="1"/>
    <col min="12" max="12" width="5.54296875" bestFit="1" customWidth="1"/>
    <col min="13" max="13" width="6.54296875" bestFit="1" customWidth="1"/>
    <col min="14" max="14" width="3.36328125" bestFit="1" customWidth="1"/>
    <col min="15" max="15" width="4.453125" customWidth="1"/>
    <col min="16" max="16" width="4.1796875" customWidth="1"/>
    <col min="17" max="17" width="6.81640625" bestFit="1" customWidth="1"/>
  </cols>
  <sheetData>
    <row r="1" spans="1:17" ht="22.5" x14ac:dyDescent="0.45">
      <c r="A1" s="887" t="s">
        <v>231</v>
      </c>
      <c r="B1" s="43"/>
      <c r="C1" s="5"/>
      <c r="D1" s="41"/>
      <c r="F1" s="5"/>
      <c r="G1" s="7"/>
      <c r="H1" s="7"/>
      <c r="I1" s="7"/>
      <c r="J1" s="913"/>
      <c r="K1" s="7"/>
      <c r="L1" s="44"/>
      <c r="M1" s="7"/>
      <c r="N1" s="5"/>
      <c r="O1" s="7"/>
      <c r="P1" s="5"/>
      <c r="Q1" s="5"/>
    </row>
    <row r="2" spans="1:17" ht="22.5" x14ac:dyDescent="0.45">
      <c r="A2" s="887" t="s">
        <v>516</v>
      </c>
      <c r="B2" s="43"/>
      <c r="C2" s="5"/>
      <c r="D2" s="41"/>
      <c r="F2" s="5"/>
      <c r="G2" s="7"/>
      <c r="H2" s="7"/>
      <c r="I2" s="7"/>
      <c r="J2" s="913"/>
      <c r="K2" s="7"/>
      <c r="L2" s="44"/>
      <c r="M2" s="7"/>
      <c r="N2" s="5"/>
      <c r="O2" s="7"/>
      <c r="P2" s="5"/>
      <c r="Q2" s="5"/>
    </row>
    <row r="3" spans="1:17" ht="26" x14ac:dyDescent="0.6">
      <c r="A3" s="13" t="s">
        <v>517</v>
      </c>
      <c r="B3" s="14"/>
      <c r="C3" s="5"/>
      <c r="D3" s="5"/>
      <c r="E3" s="838"/>
      <c r="F3" s="5"/>
      <c r="G3" s="7"/>
      <c r="H3" s="7"/>
      <c r="I3" s="7"/>
      <c r="J3" s="913"/>
      <c r="K3" s="7"/>
      <c r="L3" s="7"/>
      <c r="M3" s="7"/>
      <c r="N3" s="5"/>
      <c r="O3" s="7"/>
      <c r="P3" s="5"/>
      <c r="Q3" s="5"/>
    </row>
    <row r="4" spans="1:17" ht="22" x14ac:dyDescent="0.65">
      <c r="A4" s="900" t="s">
        <v>527</v>
      </c>
      <c r="B4" s="14"/>
      <c r="C4" s="5"/>
      <c r="D4" s="5"/>
      <c r="E4" s="838"/>
      <c r="F4" s="5"/>
      <c r="G4" s="7"/>
      <c r="H4" s="7"/>
      <c r="I4" s="7"/>
      <c r="J4" s="913"/>
      <c r="K4" s="7"/>
      <c r="L4" s="7"/>
      <c r="M4" s="7"/>
      <c r="N4" s="5"/>
      <c r="O4" s="7"/>
      <c r="P4" s="5"/>
      <c r="Q4" s="5"/>
    </row>
    <row r="5" spans="1:17" ht="21" x14ac:dyDescent="0.5">
      <c r="A5" s="584" t="s">
        <v>524</v>
      </c>
      <c r="B5" s="14"/>
      <c r="C5" s="5"/>
      <c r="D5" s="5"/>
      <c r="E5" s="838"/>
      <c r="F5" s="5"/>
      <c r="G5" s="7"/>
      <c r="H5" s="7"/>
      <c r="I5" s="7"/>
      <c r="J5" s="913"/>
      <c r="K5" s="7"/>
      <c r="L5" s="7"/>
      <c r="M5" s="7"/>
      <c r="N5" s="5"/>
      <c r="O5" s="7"/>
      <c r="P5" s="5"/>
      <c r="Q5" s="5"/>
    </row>
    <row r="6" spans="1:17" ht="15.5" x14ac:dyDescent="0.35">
      <c r="A6" s="13" t="s">
        <v>333</v>
      </c>
      <c r="B6" s="6"/>
      <c r="C6" s="5"/>
      <c r="D6" s="5"/>
      <c r="E6" s="838"/>
      <c r="F6" s="5"/>
      <c r="G6" s="7"/>
      <c r="H6" s="7"/>
      <c r="I6" s="7"/>
      <c r="J6" s="913"/>
      <c r="K6" s="7"/>
      <c r="L6" s="7"/>
      <c r="M6" s="7"/>
      <c r="N6" s="5"/>
      <c r="O6" s="7"/>
      <c r="P6" s="5"/>
      <c r="Q6" s="5"/>
    </row>
    <row r="7" spans="1:17" ht="15.5" x14ac:dyDescent="0.35">
      <c r="A7" s="13" t="s">
        <v>9</v>
      </c>
      <c r="B7" s="6"/>
      <c r="C7" s="5"/>
      <c r="D7" s="5"/>
      <c r="E7" s="838"/>
      <c r="F7" s="5"/>
      <c r="G7" s="7"/>
      <c r="H7" s="7"/>
      <c r="I7" s="7"/>
      <c r="J7" s="913"/>
      <c r="K7" s="7"/>
      <c r="L7" s="7"/>
      <c r="M7" s="7"/>
      <c r="N7" s="5"/>
      <c r="O7" s="7"/>
      <c r="P7" s="5"/>
      <c r="Q7" s="5"/>
    </row>
    <row r="8" spans="1:17" ht="15.5" x14ac:dyDescent="0.35">
      <c r="A8" s="990" t="s">
        <v>385</v>
      </c>
      <c r="B8" s="990"/>
      <c r="C8" s="990"/>
      <c r="D8" s="990"/>
      <c r="E8" s="838"/>
      <c r="F8" s="633" t="s">
        <v>406</v>
      </c>
      <c r="G8" s="633" t="s">
        <v>407</v>
      </c>
      <c r="H8" s="633" t="s">
        <v>406</v>
      </c>
      <c r="I8" s="633" t="s">
        <v>407</v>
      </c>
      <c r="J8" s="914" t="s">
        <v>406</v>
      </c>
      <c r="K8" s="633" t="s">
        <v>407</v>
      </c>
      <c r="L8" s="633" t="s">
        <v>406</v>
      </c>
      <c r="M8" s="632" t="s">
        <v>407</v>
      </c>
    </row>
    <row r="9" spans="1:17" ht="15.5" x14ac:dyDescent="0.35">
      <c r="D9" s="1"/>
      <c r="F9" s="633">
        <v>1</v>
      </c>
      <c r="G9" s="632">
        <v>32</v>
      </c>
      <c r="H9" s="633">
        <v>7</v>
      </c>
      <c r="I9" s="674">
        <v>17</v>
      </c>
      <c r="J9" s="914">
        <v>13</v>
      </c>
      <c r="K9" s="632">
        <v>11</v>
      </c>
      <c r="L9" s="633">
        <v>19</v>
      </c>
      <c r="M9" s="632">
        <v>5</v>
      </c>
    </row>
    <row r="10" spans="1:17" ht="15.5" x14ac:dyDescent="0.35">
      <c r="D10" s="1"/>
      <c r="F10" s="633">
        <v>2</v>
      </c>
      <c r="G10" s="632">
        <v>28</v>
      </c>
      <c r="H10" s="633">
        <v>8</v>
      </c>
      <c r="I10" s="632">
        <v>16</v>
      </c>
      <c r="J10" s="914">
        <v>14</v>
      </c>
      <c r="K10" s="632">
        <v>10</v>
      </c>
      <c r="L10" s="633">
        <v>20</v>
      </c>
      <c r="M10" s="632">
        <v>4</v>
      </c>
    </row>
    <row r="11" spans="1:17" ht="15.5" x14ac:dyDescent="0.35">
      <c r="D11" s="1"/>
      <c r="F11" s="633">
        <v>3</v>
      </c>
      <c r="G11" s="632">
        <v>24</v>
      </c>
      <c r="H11" s="633">
        <v>9</v>
      </c>
      <c r="I11" s="632">
        <v>15</v>
      </c>
      <c r="J11" s="914">
        <v>15</v>
      </c>
      <c r="K11" s="632">
        <v>9</v>
      </c>
      <c r="L11" s="633">
        <v>21</v>
      </c>
      <c r="M11" s="632">
        <v>3</v>
      </c>
    </row>
    <row r="12" spans="1:17" ht="15.5" x14ac:dyDescent="0.35">
      <c r="D12" s="1"/>
      <c r="F12" s="633">
        <v>4</v>
      </c>
      <c r="G12" s="632">
        <v>20</v>
      </c>
      <c r="H12" s="633">
        <v>10</v>
      </c>
      <c r="I12" s="632">
        <v>14</v>
      </c>
      <c r="J12" s="914">
        <v>16</v>
      </c>
      <c r="K12" s="632">
        <v>8</v>
      </c>
      <c r="L12" s="633">
        <v>22</v>
      </c>
      <c r="M12" s="632">
        <v>2</v>
      </c>
    </row>
    <row r="13" spans="1:17" ht="15.5" x14ac:dyDescent="0.35">
      <c r="D13" s="1"/>
      <c r="F13" s="633">
        <v>5</v>
      </c>
      <c r="G13" s="632">
        <v>19</v>
      </c>
      <c r="H13" s="633">
        <v>11</v>
      </c>
      <c r="I13" s="632">
        <v>13</v>
      </c>
      <c r="J13" s="914">
        <v>17</v>
      </c>
      <c r="K13" s="632">
        <v>7</v>
      </c>
      <c r="L13" s="633" t="s">
        <v>409</v>
      </c>
      <c r="M13" s="632">
        <v>1</v>
      </c>
    </row>
    <row r="14" spans="1:17" ht="15.5" x14ac:dyDescent="0.35">
      <c r="D14" s="1"/>
      <c r="F14" s="633">
        <v>6</v>
      </c>
      <c r="G14" s="632">
        <v>18</v>
      </c>
      <c r="H14" s="633">
        <v>12</v>
      </c>
      <c r="I14" s="632">
        <v>12</v>
      </c>
      <c r="J14" s="914">
        <v>18</v>
      </c>
      <c r="K14" s="632">
        <v>6</v>
      </c>
      <c r="L14" s="633"/>
      <c r="M14" s="633"/>
    </row>
    <row r="15" spans="1:17" ht="15.5" x14ac:dyDescent="0.35">
      <c r="A15" s="13" t="s">
        <v>208</v>
      </c>
      <c r="B15" s="6"/>
      <c r="C15" s="5"/>
      <c r="D15" s="5"/>
      <c r="E15" s="838"/>
      <c r="F15" s="5"/>
      <c r="G15" s="7"/>
      <c r="H15" s="7"/>
      <c r="I15" s="7"/>
      <c r="J15" s="913"/>
      <c r="K15" s="7"/>
      <c r="L15" s="7"/>
      <c r="M15" s="7"/>
      <c r="N15" s="5"/>
      <c r="O15" s="7"/>
      <c r="P15" s="5"/>
    </row>
    <row r="16" spans="1:17" ht="15.5" x14ac:dyDescent="0.35">
      <c r="A16" s="885" t="s">
        <v>377</v>
      </c>
      <c r="B16" s="79"/>
      <c r="C16" s="7"/>
      <c r="D16" s="7"/>
      <c r="E16" s="839"/>
      <c r="F16" s="7"/>
      <c r="G16" s="7"/>
      <c r="H16" s="7"/>
      <c r="I16" s="7"/>
      <c r="J16" s="913"/>
      <c r="K16" s="7"/>
      <c r="L16" s="7"/>
      <c r="M16" s="7"/>
      <c r="N16" s="7"/>
      <c r="O16" s="7"/>
      <c r="P16" s="7"/>
      <c r="Q16" s="7"/>
    </row>
    <row r="17" spans="1:17" ht="16" thickBot="1" x14ac:dyDescent="0.4">
      <c r="A17" s="886" t="s">
        <v>210</v>
      </c>
      <c r="B17" s="291"/>
      <c r="C17" s="292"/>
      <c r="D17" s="292"/>
      <c r="E17" s="849"/>
      <c r="F17" s="292"/>
      <c r="G17" s="7"/>
      <c r="H17" s="292"/>
      <c r="I17" s="7"/>
      <c r="J17" s="915"/>
      <c r="K17" s="7"/>
      <c r="L17" s="292"/>
      <c r="M17" s="7"/>
      <c r="N17" s="292"/>
      <c r="O17" s="7"/>
      <c r="P17" s="292"/>
      <c r="Q17" s="292"/>
    </row>
    <row r="18" spans="1:17" ht="16" thickBot="1" x14ac:dyDescent="0.4">
      <c r="A18" s="886"/>
      <c r="B18" s="291"/>
      <c r="C18" s="292"/>
      <c r="D18" s="292"/>
      <c r="E18" s="1000" t="s">
        <v>525</v>
      </c>
      <c r="F18" s="1001"/>
      <c r="G18" s="1001"/>
      <c r="H18" s="1002"/>
      <c r="I18" s="972" t="s">
        <v>526</v>
      </c>
      <c r="J18" s="973"/>
      <c r="K18" s="973"/>
      <c r="L18" s="973"/>
      <c r="M18" s="973"/>
      <c r="N18" s="973"/>
      <c r="O18" s="973"/>
      <c r="P18" s="974"/>
      <c r="Q18" s="292"/>
    </row>
    <row r="19" spans="1:17" ht="14.5" thickBot="1" x14ac:dyDescent="0.35">
      <c r="A19" s="888"/>
      <c r="B19" s="352"/>
      <c r="C19" s="648"/>
      <c r="D19" s="648"/>
      <c r="E19" s="991">
        <v>43853</v>
      </c>
      <c r="F19" s="992"/>
      <c r="G19" s="993">
        <v>43888</v>
      </c>
      <c r="H19" s="994"/>
      <c r="I19" s="995">
        <v>44084</v>
      </c>
      <c r="J19" s="996"/>
      <c r="K19" s="999">
        <v>44112</v>
      </c>
      <c r="L19" s="996"/>
      <c r="M19" s="997">
        <v>44147</v>
      </c>
      <c r="N19" s="998"/>
      <c r="O19" s="997">
        <v>44168</v>
      </c>
      <c r="P19" s="998"/>
      <c r="Q19" s="353" t="s">
        <v>111</v>
      </c>
    </row>
    <row r="20" spans="1:17" ht="15" thickBot="1" x14ac:dyDescent="0.3">
      <c r="A20" s="911" t="s">
        <v>5</v>
      </c>
      <c r="B20" s="603" t="s">
        <v>3</v>
      </c>
      <c r="C20" s="649"/>
      <c r="D20" s="649"/>
      <c r="E20" s="946" t="s">
        <v>346</v>
      </c>
      <c r="F20" s="919" t="s">
        <v>1</v>
      </c>
      <c r="G20" s="918" t="s">
        <v>346</v>
      </c>
      <c r="H20" s="947" t="s">
        <v>1</v>
      </c>
      <c r="I20" s="942" t="s">
        <v>346</v>
      </c>
      <c r="J20" s="605" t="s">
        <v>1</v>
      </c>
      <c r="K20" s="604" t="s">
        <v>346</v>
      </c>
      <c r="L20" s="605" t="s">
        <v>1</v>
      </c>
      <c r="M20" s="604" t="s">
        <v>346</v>
      </c>
      <c r="N20" s="605" t="s">
        <v>1</v>
      </c>
      <c r="O20" s="604" t="s">
        <v>346</v>
      </c>
      <c r="P20" s="605" t="s">
        <v>1</v>
      </c>
      <c r="Q20" s="606" t="s">
        <v>4</v>
      </c>
    </row>
    <row r="21" spans="1:17" x14ac:dyDescent="0.3">
      <c r="A21" s="908">
        <v>1</v>
      </c>
      <c r="B21" s="909" t="s">
        <v>23</v>
      </c>
      <c r="C21" s="867" t="s">
        <v>373</v>
      </c>
      <c r="D21" s="910" t="s">
        <v>471</v>
      </c>
      <c r="E21" s="948">
        <v>2</v>
      </c>
      <c r="F21" s="921">
        <v>28</v>
      </c>
      <c r="G21" s="920">
        <v>1</v>
      </c>
      <c r="H21" s="949">
        <v>32</v>
      </c>
      <c r="I21" s="943">
        <v>1</v>
      </c>
      <c r="J21" s="916">
        <v>32</v>
      </c>
      <c r="K21" s="906">
        <v>1</v>
      </c>
      <c r="L21" s="73">
        <v>32</v>
      </c>
      <c r="M21" s="906"/>
      <c r="N21" s="907"/>
      <c r="O21" s="906"/>
      <c r="P21" s="907"/>
      <c r="Q21" s="706">
        <f t="shared" ref="Q21:Q54" si="0">SUM(F21,H21,P21,J21,N21,L21)</f>
        <v>124</v>
      </c>
    </row>
    <row r="22" spans="1:17" x14ac:dyDescent="0.3">
      <c r="A22" s="889">
        <v>2</v>
      </c>
      <c r="B22" s="882" t="s">
        <v>22</v>
      </c>
      <c r="C22" s="824" t="s">
        <v>370</v>
      </c>
      <c r="D22" s="825" t="s">
        <v>471</v>
      </c>
      <c r="E22" s="950">
        <v>1</v>
      </c>
      <c r="F22" s="923">
        <v>32</v>
      </c>
      <c r="G22" s="922">
        <v>2</v>
      </c>
      <c r="H22" s="951">
        <v>28</v>
      </c>
      <c r="I22" s="943">
        <v>2</v>
      </c>
      <c r="J22" s="916">
        <v>28</v>
      </c>
      <c r="K22" s="901">
        <v>3</v>
      </c>
      <c r="L22" s="25">
        <v>24</v>
      </c>
      <c r="M22" s="901"/>
      <c r="N22" s="902"/>
      <c r="O22" s="901"/>
      <c r="P22" s="902"/>
      <c r="Q22" s="905">
        <f t="shared" si="0"/>
        <v>112</v>
      </c>
    </row>
    <row r="23" spans="1:17" x14ac:dyDescent="0.3">
      <c r="A23" s="889">
        <v>3</v>
      </c>
      <c r="B23" s="823" t="s">
        <v>66</v>
      </c>
      <c r="C23" s="824" t="s">
        <v>440</v>
      </c>
      <c r="D23" s="825" t="s">
        <v>471</v>
      </c>
      <c r="E23" s="950">
        <v>4</v>
      </c>
      <c r="F23" s="923">
        <v>20</v>
      </c>
      <c r="G23" s="922">
        <v>3</v>
      </c>
      <c r="H23" s="951">
        <v>24</v>
      </c>
      <c r="I23" s="943">
        <v>4</v>
      </c>
      <c r="J23" s="70">
        <v>20</v>
      </c>
      <c r="K23" s="901">
        <v>4</v>
      </c>
      <c r="L23" s="25">
        <v>20</v>
      </c>
      <c r="M23" s="901"/>
      <c r="N23" s="902"/>
      <c r="O23" s="901"/>
      <c r="P23" s="902"/>
      <c r="Q23" s="905">
        <f t="shared" si="0"/>
        <v>84</v>
      </c>
    </row>
    <row r="24" spans="1:17" x14ac:dyDescent="0.3">
      <c r="A24" s="889">
        <v>4</v>
      </c>
      <c r="B24" s="826" t="s">
        <v>475</v>
      </c>
      <c r="C24" s="827" t="s">
        <v>370</v>
      </c>
      <c r="D24" s="807" t="s">
        <v>471</v>
      </c>
      <c r="E24" s="950">
        <v>3</v>
      </c>
      <c r="F24" s="923">
        <v>24</v>
      </c>
      <c r="G24" s="922">
        <v>4</v>
      </c>
      <c r="H24" s="951">
        <v>20</v>
      </c>
      <c r="I24" s="943">
        <v>10</v>
      </c>
      <c r="J24" s="70">
        <v>14</v>
      </c>
      <c r="K24" s="901">
        <v>6</v>
      </c>
      <c r="L24" s="25">
        <v>18</v>
      </c>
      <c r="M24" s="901"/>
      <c r="N24" s="904"/>
      <c r="O24" s="901"/>
      <c r="P24" s="902"/>
      <c r="Q24" s="905">
        <f t="shared" si="0"/>
        <v>76</v>
      </c>
    </row>
    <row r="25" spans="1:17" x14ac:dyDescent="0.3">
      <c r="A25" s="889">
        <v>5</v>
      </c>
      <c r="B25" s="823" t="s">
        <v>226</v>
      </c>
      <c r="C25" s="824" t="s">
        <v>371</v>
      </c>
      <c r="D25" s="825" t="s">
        <v>471</v>
      </c>
      <c r="E25" s="950">
        <v>8</v>
      </c>
      <c r="F25" s="923">
        <v>16</v>
      </c>
      <c r="G25" s="922">
        <v>9</v>
      </c>
      <c r="H25" s="951">
        <v>15</v>
      </c>
      <c r="I25" s="943"/>
      <c r="J25" s="916"/>
      <c r="K25" s="901">
        <v>5</v>
      </c>
      <c r="L25" s="25">
        <v>19</v>
      </c>
      <c r="M25" s="901"/>
      <c r="N25" s="902"/>
      <c r="O25" s="901"/>
      <c r="P25" s="902"/>
      <c r="Q25" s="905">
        <f t="shared" si="0"/>
        <v>50</v>
      </c>
    </row>
    <row r="26" spans="1:17" x14ac:dyDescent="0.3">
      <c r="A26" s="889">
        <v>5</v>
      </c>
      <c r="B26" s="884" t="s">
        <v>41</v>
      </c>
      <c r="C26" s="824" t="s">
        <v>370</v>
      </c>
      <c r="D26" s="825" t="s">
        <v>471</v>
      </c>
      <c r="E26" s="950">
        <v>9</v>
      </c>
      <c r="F26" s="923">
        <v>15</v>
      </c>
      <c r="G26" s="922">
        <v>8</v>
      </c>
      <c r="H26" s="951">
        <v>16</v>
      </c>
      <c r="I26" s="943">
        <v>5</v>
      </c>
      <c r="J26" s="70">
        <v>19</v>
      </c>
      <c r="K26" s="901"/>
      <c r="L26" s="902"/>
      <c r="M26" s="901"/>
      <c r="N26" s="902"/>
      <c r="O26" s="901"/>
      <c r="P26" s="902"/>
      <c r="Q26" s="905">
        <f t="shared" si="0"/>
        <v>50</v>
      </c>
    </row>
    <row r="27" spans="1:17" x14ac:dyDescent="0.3">
      <c r="A27" s="889">
        <v>7</v>
      </c>
      <c r="B27" s="826" t="s">
        <v>506</v>
      </c>
      <c r="C27" s="827" t="s">
        <v>371</v>
      </c>
      <c r="D27" s="807" t="s">
        <v>473</v>
      </c>
      <c r="E27" s="950">
        <v>5</v>
      </c>
      <c r="F27" s="923">
        <v>19</v>
      </c>
      <c r="G27" s="922"/>
      <c r="H27" s="952"/>
      <c r="I27" s="943"/>
      <c r="J27" s="916"/>
      <c r="K27" s="901">
        <v>2</v>
      </c>
      <c r="L27" s="25">
        <v>28</v>
      </c>
      <c r="M27" s="901"/>
      <c r="N27" s="902"/>
      <c r="O27" s="901"/>
      <c r="P27" s="902"/>
      <c r="Q27" s="905">
        <f t="shared" si="0"/>
        <v>47</v>
      </c>
    </row>
    <row r="28" spans="1:17" x14ac:dyDescent="0.3">
      <c r="A28" s="889">
        <v>7</v>
      </c>
      <c r="B28" s="826" t="s">
        <v>508</v>
      </c>
      <c r="C28" s="824" t="s">
        <v>374</v>
      </c>
      <c r="D28" s="807" t="s">
        <v>471</v>
      </c>
      <c r="E28" s="953"/>
      <c r="F28" s="923"/>
      <c r="G28" s="924">
        <v>15</v>
      </c>
      <c r="H28" s="951">
        <v>9</v>
      </c>
      <c r="I28" s="944">
        <v>3</v>
      </c>
      <c r="J28" s="70">
        <v>24</v>
      </c>
      <c r="K28" s="24">
        <v>10</v>
      </c>
      <c r="L28" s="25">
        <v>14</v>
      </c>
      <c r="M28" s="158"/>
      <c r="N28" s="71"/>
      <c r="O28" s="158"/>
      <c r="P28" s="71"/>
      <c r="Q28" s="905">
        <f t="shared" si="0"/>
        <v>47</v>
      </c>
    </row>
    <row r="29" spans="1:17" x14ac:dyDescent="0.3">
      <c r="A29" s="889">
        <v>9</v>
      </c>
      <c r="B29" s="826" t="s">
        <v>26</v>
      </c>
      <c r="C29" s="824" t="s">
        <v>373</v>
      </c>
      <c r="D29" s="807" t="s">
        <v>471</v>
      </c>
      <c r="E29" s="953"/>
      <c r="F29" s="923"/>
      <c r="G29" s="924">
        <v>7</v>
      </c>
      <c r="H29" s="951">
        <v>17</v>
      </c>
      <c r="I29" s="944">
        <v>7</v>
      </c>
      <c r="J29" s="70">
        <v>17</v>
      </c>
      <c r="K29" s="24">
        <v>12</v>
      </c>
      <c r="L29" s="25">
        <v>12</v>
      </c>
      <c r="M29" s="158"/>
      <c r="N29" s="71"/>
      <c r="O29" s="158"/>
      <c r="P29" s="71"/>
      <c r="Q29" s="905">
        <f t="shared" si="0"/>
        <v>46</v>
      </c>
    </row>
    <row r="30" spans="1:17" x14ac:dyDescent="0.3">
      <c r="A30" s="889">
        <v>10</v>
      </c>
      <c r="B30" s="823" t="s">
        <v>469</v>
      </c>
      <c r="C30" s="824" t="s">
        <v>373</v>
      </c>
      <c r="D30" s="825" t="s">
        <v>471</v>
      </c>
      <c r="E30" s="950">
        <v>15</v>
      </c>
      <c r="F30" s="923">
        <v>9</v>
      </c>
      <c r="G30" s="924">
        <v>12</v>
      </c>
      <c r="H30" s="951">
        <v>12</v>
      </c>
      <c r="I30" s="944">
        <v>11</v>
      </c>
      <c r="J30" s="70">
        <v>13</v>
      </c>
      <c r="K30" s="24">
        <v>14</v>
      </c>
      <c r="L30" s="25">
        <v>10</v>
      </c>
      <c r="M30" s="158"/>
      <c r="N30" s="71"/>
      <c r="O30" s="158"/>
      <c r="P30" s="71"/>
      <c r="Q30" s="905">
        <f t="shared" si="0"/>
        <v>44</v>
      </c>
    </row>
    <row r="31" spans="1:17" x14ac:dyDescent="0.3">
      <c r="A31" s="889">
        <v>11</v>
      </c>
      <c r="B31" s="823" t="s">
        <v>411</v>
      </c>
      <c r="C31" s="824" t="s">
        <v>371</v>
      </c>
      <c r="D31" s="825" t="s">
        <v>471</v>
      </c>
      <c r="E31" s="950">
        <v>14</v>
      </c>
      <c r="F31" s="923">
        <v>10</v>
      </c>
      <c r="G31" s="924">
        <v>21</v>
      </c>
      <c r="H31" s="951">
        <v>3</v>
      </c>
      <c r="I31" s="944">
        <v>12</v>
      </c>
      <c r="J31" s="70">
        <v>12</v>
      </c>
      <c r="K31" s="901">
        <v>11</v>
      </c>
      <c r="L31" s="25">
        <v>13</v>
      </c>
      <c r="M31" s="903"/>
      <c r="N31" s="904"/>
      <c r="O31" s="901"/>
      <c r="P31" s="904"/>
      <c r="Q31" s="905">
        <f t="shared" si="0"/>
        <v>38</v>
      </c>
    </row>
    <row r="32" spans="1:17" x14ac:dyDescent="0.3">
      <c r="A32" s="889">
        <v>12</v>
      </c>
      <c r="B32" s="826" t="s">
        <v>25</v>
      </c>
      <c r="C32" s="824" t="s">
        <v>373</v>
      </c>
      <c r="D32" s="807" t="s">
        <v>471</v>
      </c>
      <c r="E32" s="953"/>
      <c r="F32" s="923"/>
      <c r="G32" s="924"/>
      <c r="H32" s="951"/>
      <c r="I32" s="944">
        <v>6</v>
      </c>
      <c r="J32" s="70">
        <v>18</v>
      </c>
      <c r="K32" s="901">
        <v>7</v>
      </c>
      <c r="L32" s="25">
        <v>17</v>
      </c>
      <c r="M32" s="158"/>
      <c r="N32" s="71"/>
      <c r="O32" s="158"/>
      <c r="P32" s="71"/>
      <c r="Q32" s="905">
        <f t="shared" si="0"/>
        <v>35</v>
      </c>
    </row>
    <row r="33" spans="1:17" x14ac:dyDescent="0.3">
      <c r="A33" s="889">
        <v>12</v>
      </c>
      <c r="B33" s="826" t="s">
        <v>302</v>
      </c>
      <c r="C33" s="824" t="s">
        <v>373</v>
      </c>
      <c r="D33" s="807" t="s">
        <v>471</v>
      </c>
      <c r="E33" s="953"/>
      <c r="F33" s="923"/>
      <c r="G33" s="922">
        <v>5</v>
      </c>
      <c r="H33" s="951">
        <v>19</v>
      </c>
      <c r="I33" s="944">
        <v>8</v>
      </c>
      <c r="J33" s="70">
        <v>16</v>
      </c>
      <c r="K33" s="24"/>
      <c r="L33" s="25"/>
      <c r="M33" s="158"/>
      <c r="N33" s="71"/>
      <c r="O33" s="158"/>
      <c r="P33" s="71"/>
      <c r="Q33" s="905">
        <f t="shared" si="0"/>
        <v>35</v>
      </c>
    </row>
    <row r="34" spans="1:17" x14ac:dyDescent="0.3">
      <c r="A34" s="889">
        <v>14</v>
      </c>
      <c r="B34" s="826" t="s">
        <v>419</v>
      </c>
      <c r="C34" s="824" t="s">
        <v>372</v>
      </c>
      <c r="D34" s="807" t="s">
        <v>471</v>
      </c>
      <c r="E34" s="953"/>
      <c r="F34" s="923"/>
      <c r="G34" s="924">
        <v>14</v>
      </c>
      <c r="H34" s="951">
        <v>10</v>
      </c>
      <c r="I34" s="944">
        <v>9</v>
      </c>
      <c r="J34" s="70">
        <v>15</v>
      </c>
      <c r="K34" s="24"/>
      <c r="L34" s="25">
        <v>9</v>
      </c>
      <c r="M34" s="158"/>
      <c r="N34" s="71"/>
      <c r="O34" s="158"/>
      <c r="P34" s="71"/>
      <c r="Q34" s="905">
        <f t="shared" si="0"/>
        <v>34</v>
      </c>
    </row>
    <row r="35" spans="1:17" x14ac:dyDescent="0.3">
      <c r="A35" s="889">
        <v>15</v>
      </c>
      <c r="B35" s="883" t="s">
        <v>467</v>
      </c>
      <c r="C35" s="827" t="s">
        <v>370</v>
      </c>
      <c r="D35" s="825" t="s">
        <v>471</v>
      </c>
      <c r="E35" s="950">
        <v>10</v>
      </c>
      <c r="F35" s="923">
        <v>14</v>
      </c>
      <c r="G35" s="922">
        <v>6</v>
      </c>
      <c r="H35" s="951">
        <v>18</v>
      </c>
      <c r="I35" s="943"/>
      <c r="J35" s="916"/>
      <c r="K35" s="901"/>
      <c r="L35" s="902"/>
      <c r="M35" s="901"/>
      <c r="N35" s="902"/>
      <c r="O35" s="901"/>
      <c r="P35" s="902"/>
      <c r="Q35" s="905">
        <f t="shared" si="0"/>
        <v>32</v>
      </c>
    </row>
    <row r="36" spans="1:17" x14ac:dyDescent="0.3">
      <c r="A36" s="889">
        <v>15</v>
      </c>
      <c r="B36" s="823" t="s">
        <v>185</v>
      </c>
      <c r="C36" s="824" t="s">
        <v>373</v>
      </c>
      <c r="D36" s="825" t="s">
        <v>471</v>
      </c>
      <c r="E36" s="950">
        <v>6</v>
      </c>
      <c r="F36" s="923">
        <v>18</v>
      </c>
      <c r="G36" s="922">
        <v>10</v>
      </c>
      <c r="H36" s="951">
        <v>14</v>
      </c>
      <c r="I36" s="943"/>
      <c r="J36" s="916"/>
      <c r="K36" s="901"/>
      <c r="L36" s="902"/>
      <c r="M36" s="901"/>
      <c r="N36" s="902"/>
      <c r="O36" s="901"/>
      <c r="P36" s="902"/>
      <c r="Q36" s="905">
        <f t="shared" si="0"/>
        <v>32</v>
      </c>
    </row>
    <row r="37" spans="1:17" x14ac:dyDescent="0.3">
      <c r="A37" s="889">
        <v>17</v>
      </c>
      <c r="B37" s="826" t="s">
        <v>74</v>
      </c>
      <c r="C37" s="827" t="s">
        <v>373</v>
      </c>
      <c r="D37" s="807" t="s">
        <v>471</v>
      </c>
      <c r="E37" s="950">
        <v>12</v>
      </c>
      <c r="F37" s="923">
        <v>12</v>
      </c>
      <c r="G37" s="925"/>
      <c r="H37" s="954"/>
      <c r="I37" s="943"/>
      <c r="J37" s="916"/>
      <c r="K37" s="901">
        <v>8</v>
      </c>
      <c r="L37" s="25">
        <v>16</v>
      </c>
      <c r="M37" s="901"/>
      <c r="N37" s="902"/>
      <c r="O37" s="901"/>
      <c r="P37" s="902"/>
      <c r="Q37" s="905">
        <f t="shared" si="0"/>
        <v>28</v>
      </c>
    </row>
    <row r="38" spans="1:17" x14ac:dyDescent="0.3">
      <c r="A38" s="889">
        <v>18</v>
      </c>
      <c r="B38" s="823" t="s">
        <v>186</v>
      </c>
      <c r="C38" s="824" t="s">
        <v>373</v>
      </c>
      <c r="D38" s="825" t="s">
        <v>471</v>
      </c>
      <c r="E38" s="950">
        <v>16</v>
      </c>
      <c r="F38" s="923">
        <v>8</v>
      </c>
      <c r="G38" s="922">
        <v>16</v>
      </c>
      <c r="H38" s="951">
        <v>8</v>
      </c>
      <c r="I38" s="943"/>
      <c r="J38" s="916"/>
      <c r="K38" s="960">
        <v>15</v>
      </c>
      <c r="L38" s="961">
        <v>9</v>
      </c>
      <c r="M38" s="901"/>
      <c r="N38" s="902"/>
      <c r="O38" s="901"/>
      <c r="P38" s="902"/>
      <c r="Q38" s="905">
        <f t="shared" si="0"/>
        <v>25</v>
      </c>
    </row>
    <row r="39" spans="1:17" x14ac:dyDescent="0.3">
      <c r="A39" s="889">
        <v>19</v>
      </c>
      <c r="B39" s="823" t="s">
        <v>466</v>
      </c>
      <c r="C39" s="824" t="s">
        <v>371</v>
      </c>
      <c r="D39" s="825" t="s">
        <v>473</v>
      </c>
      <c r="E39" s="950">
        <v>7</v>
      </c>
      <c r="F39" s="923">
        <v>17</v>
      </c>
      <c r="G39" s="925"/>
      <c r="H39" s="954"/>
      <c r="I39" s="943"/>
      <c r="J39" s="916"/>
      <c r="K39" s="901"/>
      <c r="L39" s="902"/>
      <c r="M39" s="901"/>
      <c r="N39" s="902"/>
      <c r="O39" s="901"/>
      <c r="P39" s="904"/>
      <c r="Q39" s="905">
        <f t="shared" si="0"/>
        <v>17</v>
      </c>
    </row>
    <row r="40" spans="1:17" x14ac:dyDescent="0.3">
      <c r="A40" s="889">
        <v>20</v>
      </c>
      <c r="B40" s="826" t="s">
        <v>523</v>
      </c>
      <c r="C40" s="824" t="s">
        <v>370</v>
      </c>
      <c r="D40" s="188"/>
      <c r="E40" s="953"/>
      <c r="F40" s="923"/>
      <c r="G40" s="924"/>
      <c r="H40" s="955"/>
      <c r="I40" s="944"/>
      <c r="J40" s="70"/>
      <c r="K40" s="24">
        <v>9</v>
      </c>
      <c r="L40" s="25">
        <v>15</v>
      </c>
      <c r="M40" s="158"/>
      <c r="N40" s="71"/>
      <c r="O40" s="158"/>
      <c r="P40" s="71"/>
      <c r="Q40" s="905">
        <f t="shared" si="0"/>
        <v>15</v>
      </c>
    </row>
    <row r="41" spans="1:17" x14ac:dyDescent="0.3">
      <c r="A41" s="889">
        <v>21</v>
      </c>
      <c r="B41" s="826" t="s">
        <v>446</v>
      </c>
      <c r="C41" s="824" t="s">
        <v>373</v>
      </c>
      <c r="D41" s="807" t="s">
        <v>471</v>
      </c>
      <c r="E41" s="950">
        <v>18</v>
      </c>
      <c r="F41" s="923">
        <v>6</v>
      </c>
      <c r="G41" s="924"/>
      <c r="H41" s="955"/>
      <c r="I41" s="944"/>
      <c r="J41" s="70"/>
      <c r="K41" s="24">
        <v>16</v>
      </c>
      <c r="L41" s="25">
        <v>8</v>
      </c>
      <c r="M41" s="158"/>
      <c r="N41" s="71"/>
      <c r="O41" s="158"/>
      <c r="P41" s="71"/>
      <c r="Q41" s="905">
        <f t="shared" si="0"/>
        <v>14</v>
      </c>
    </row>
    <row r="42" spans="1:17" x14ac:dyDescent="0.3">
      <c r="A42" s="889">
        <v>22</v>
      </c>
      <c r="B42" s="826" t="s">
        <v>349</v>
      </c>
      <c r="C42" s="824" t="s">
        <v>372</v>
      </c>
      <c r="D42" s="807" t="s">
        <v>471</v>
      </c>
      <c r="E42" s="953"/>
      <c r="F42" s="923"/>
      <c r="G42" s="924">
        <v>11</v>
      </c>
      <c r="H42" s="951">
        <v>13</v>
      </c>
      <c r="I42" s="944"/>
      <c r="J42" s="70"/>
      <c r="K42" s="24"/>
      <c r="L42" s="71"/>
      <c r="M42" s="158"/>
      <c r="N42" s="71"/>
      <c r="O42" s="158"/>
      <c r="P42" s="71"/>
      <c r="Q42" s="905">
        <f t="shared" si="0"/>
        <v>13</v>
      </c>
    </row>
    <row r="43" spans="1:17" x14ac:dyDescent="0.3">
      <c r="A43" s="889">
        <v>23</v>
      </c>
      <c r="B43" s="826" t="s">
        <v>504</v>
      </c>
      <c r="C43" s="827" t="s">
        <v>373</v>
      </c>
      <c r="D43" s="807" t="s">
        <v>505</v>
      </c>
      <c r="E43" s="950">
        <v>11</v>
      </c>
      <c r="F43" s="923">
        <v>13</v>
      </c>
      <c r="G43" s="924"/>
      <c r="H43" s="955"/>
      <c r="I43" s="944"/>
      <c r="J43" s="70"/>
      <c r="K43" s="24"/>
      <c r="L43" s="25"/>
      <c r="M43" s="158"/>
      <c r="N43" s="71"/>
      <c r="O43" s="158"/>
      <c r="P43" s="71"/>
      <c r="Q43" s="905">
        <f t="shared" si="0"/>
        <v>13</v>
      </c>
    </row>
    <row r="44" spans="1:17" x14ac:dyDescent="0.3">
      <c r="A44" s="889">
        <v>24</v>
      </c>
      <c r="B44" s="826" t="s">
        <v>478</v>
      </c>
      <c r="C44" s="824" t="s">
        <v>440</v>
      </c>
      <c r="D44" s="807" t="s">
        <v>471</v>
      </c>
      <c r="E44" s="953"/>
      <c r="F44" s="923"/>
      <c r="G44" s="924"/>
      <c r="H44" s="955"/>
      <c r="I44" s="944"/>
      <c r="J44" s="70"/>
      <c r="K44" s="24">
        <v>13</v>
      </c>
      <c r="L44" s="25">
        <v>11</v>
      </c>
      <c r="M44" s="158"/>
      <c r="N44" s="71"/>
      <c r="O44" s="158"/>
      <c r="P44" s="71"/>
      <c r="Q44" s="905">
        <f t="shared" si="0"/>
        <v>11</v>
      </c>
    </row>
    <row r="45" spans="1:17" x14ac:dyDescent="0.3">
      <c r="A45" s="889">
        <v>24</v>
      </c>
      <c r="B45" s="826" t="s">
        <v>295</v>
      </c>
      <c r="C45" s="824" t="s">
        <v>371</v>
      </c>
      <c r="D45" s="807" t="s">
        <v>471</v>
      </c>
      <c r="E45" s="953"/>
      <c r="F45" s="923"/>
      <c r="G45" s="924">
        <v>13</v>
      </c>
      <c r="H45" s="951">
        <v>11</v>
      </c>
      <c r="I45" s="944"/>
      <c r="J45" s="70"/>
      <c r="K45" s="24"/>
      <c r="L45" s="25"/>
      <c r="M45" s="158"/>
      <c r="N45" s="71"/>
      <c r="O45" s="158"/>
      <c r="P45" s="71"/>
      <c r="Q45" s="905">
        <f t="shared" si="0"/>
        <v>11</v>
      </c>
    </row>
    <row r="46" spans="1:17" x14ac:dyDescent="0.3">
      <c r="A46" s="889">
        <v>24</v>
      </c>
      <c r="B46" s="826" t="s">
        <v>177</v>
      </c>
      <c r="C46" s="824" t="s">
        <v>373</v>
      </c>
      <c r="D46" s="807" t="s">
        <v>471</v>
      </c>
      <c r="E46" s="950">
        <v>13</v>
      </c>
      <c r="F46" s="923">
        <v>11</v>
      </c>
      <c r="G46" s="924"/>
      <c r="H46" s="955"/>
      <c r="I46" s="944"/>
      <c r="J46" s="70"/>
      <c r="K46" s="24"/>
      <c r="L46" s="25"/>
      <c r="M46" s="158"/>
      <c r="N46" s="71"/>
      <c r="O46" s="158"/>
      <c r="P46" s="71"/>
      <c r="Q46" s="905">
        <f t="shared" si="0"/>
        <v>11</v>
      </c>
    </row>
    <row r="47" spans="1:17" x14ac:dyDescent="0.3">
      <c r="A47" s="889">
        <v>27</v>
      </c>
      <c r="B47" s="826" t="s">
        <v>487</v>
      </c>
      <c r="C47" s="824" t="s">
        <v>372</v>
      </c>
      <c r="D47" s="807" t="s">
        <v>471</v>
      </c>
      <c r="E47" s="953"/>
      <c r="F47" s="923"/>
      <c r="G47" s="924">
        <v>17</v>
      </c>
      <c r="H47" s="951">
        <v>7</v>
      </c>
      <c r="I47" s="944"/>
      <c r="J47" s="70"/>
      <c r="K47" s="24"/>
      <c r="L47" s="25"/>
      <c r="M47" s="158"/>
      <c r="N47" s="71"/>
      <c r="O47" s="158"/>
      <c r="P47" s="71"/>
      <c r="Q47" s="905">
        <f t="shared" si="0"/>
        <v>7</v>
      </c>
    </row>
    <row r="48" spans="1:17" x14ac:dyDescent="0.3">
      <c r="A48" s="889">
        <v>27</v>
      </c>
      <c r="B48" s="823" t="s">
        <v>507</v>
      </c>
      <c r="C48" s="824" t="s">
        <v>373</v>
      </c>
      <c r="D48" s="825" t="s">
        <v>471</v>
      </c>
      <c r="E48" s="950">
        <v>17</v>
      </c>
      <c r="F48" s="923">
        <v>7</v>
      </c>
      <c r="G48" s="925"/>
      <c r="H48" s="954"/>
      <c r="I48" s="945"/>
      <c r="J48" s="917"/>
      <c r="K48" s="901"/>
      <c r="L48" s="902"/>
      <c r="M48" s="903"/>
      <c r="N48" s="904"/>
      <c r="O48" s="901"/>
      <c r="P48" s="904"/>
      <c r="Q48" s="905">
        <f t="shared" si="0"/>
        <v>7</v>
      </c>
    </row>
    <row r="49" spans="1:17" x14ac:dyDescent="0.3">
      <c r="A49" s="889">
        <v>29</v>
      </c>
      <c r="B49" s="826" t="s">
        <v>489</v>
      </c>
      <c r="C49" s="824" t="s">
        <v>374</v>
      </c>
      <c r="D49" s="807" t="s">
        <v>471</v>
      </c>
      <c r="E49" s="953"/>
      <c r="F49" s="923"/>
      <c r="G49" s="924">
        <v>18</v>
      </c>
      <c r="H49" s="951">
        <v>6</v>
      </c>
      <c r="I49" s="944"/>
      <c r="J49" s="70"/>
      <c r="K49" s="24"/>
      <c r="L49" s="25"/>
      <c r="M49" s="158"/>
      <c r="N49" s="71"/>
      <c r="O49" s="158"/>
      <c r="P49" s="71"/>
      <c r="Q49" s="905">
        <f t="shared" si="0"/>
        <v>6</v>
      </c>
    </row>
    <row r="50" spans="1:17" x14ac:dyDescent="0.3">
      <c r="A50" s="889">
        <v>30</v>
      </c>
      <c r="B50" s="826" t="s">
        <v>509</v>
      </c>
      <c r="C50" s="824" t="s">
        <v>374</v>
      </c>
      <c r="D50" s="807" t="s">
        <v>471</v>
      </c>
      <c r="E50" s="953"/>
      <c r="F50" s="923"/>
      <c r="G50" s="924">
        <v>19</v>
      </c>
      <c r="H50" s="951">
        <v>5</v>
      </c>
      <c r="I50" s="944"/>
      <c r="J50" s="70"/>
      <c r="K50" s="24"/>
      <c r="L50" s="25"/>
      <c r="M50" s="158"/>
      <c r="N50" s="71"/>
      <c r="O50" s="158"/>
      <c r="P50" s="71"/>
      <c r="Q50" s="905">
        <f t="shared" si="0"/>
        <v>5</v>
      </c>
    </row>
    <row r="51" spans="1:17" x14ac:dyDescent="0.3">
      <c r="A51" s="889">
        <v>31</v>
      </c>
      <c r="B51" s="826" t="s">
        <v>359</v>
      </c>
      <c r="C51" s="824" t="s">
        <v>372</v>
      </c>
      <c r="D51" s="807" t="s">
        <v>471</v>
      </c>
      <c r="E51" s="953"/>
      <c r="F51" s="923"/>
      <c r="G51" s="924">
        <v>20</v>
      </c>
      <c r="H51" s="951">
        <v>4</v>
      </c>
      <c r="I51" s="944"/>
      <c r="J51" s="70"/>
      <c r="K51" s="24"/>
      <c r="L51" s="25"/>
      <c r="M51" s="158"/>
      <c r="N51" s="71"/>
      <c r="O51" s="158"/>
      <c r="P51" s="71"/>
      <c r="Q51" s="905">
        <f t="shared" si="0"/>
        <v>4</v>
      </c>
    </row>
    <row r="52" spans="1:17" x14ac:dyDescent="0.3">
      <c r="A52" s="889">
        <v>32</v>
      </c>
      <c r="B52" s="826" t="s">
        <v>510</v>
      </c>
      <c r="C52" s="824" t="s">
        <v>374</v>
      </c>
      <c r="D52" s="807" t="s">
        <v>471</v>
      </c>
      <c r="E52" s="953"/>
      <c r="F52" s="923"/>
      <c r="G52" s="924">
        <v>22</v>
      </c>
      <c r="H52" s="951">
        <v>2</v>
      </c>
      <c r="I52" s="944"/>
      <c r="J52" s="70"/>
      <c r="K52" s="24"/>
      <c r="L52" s="25"/>
      <c r="M52" s="158"/>
      <c r="N52" s="71"/>
      <c r="O52" s="158"/>
      <c r="P52" s="71"/>
      <c r="Q52" s="940">
        <f t="shared" si="0"/>
        <v>2</v>
      </c>
    </row>
    <row r="53" spans="1:17" x14ac:dyDescent="0.3">
      <c r="A53" s="889">
        <v>33</v>
      </c>
      <c r="B53" s="826" t="s">
        <v>445</v>
      </c>
      <c r="C53" s="824" t="s">
        <v>372</v>
      </c>
      <c r="D53" s="807" t="s">
        <v>471</v>
      </c>
      <c r="E53" s="953"/>
      <c r="F53" s="938"/>
      <c r="G53" s="939">
        <v>23</v>
      </c>
      <c r="H53" s="951">
        <v>1</v>
      </c>
      <c r="I53" s="944"/>
      <c r="J53" s="70"/>
      <c r="K53" s="24"/>
      <c r="L53" s="25"/>
      <c r="M53" s="158"/>
      <c r="N53" s="71"/>
      <c r="O53" s="158"/>
      <c r="P53" s="71"/>
      <c r="Q53" s="941">
        <f t="shared" si="0"/>
        <v>1</v>
      </c>
    </row>
    <row r="54" spans="1:17" ht="14.5" thickBot="1" x14ac:dyDescent="0.35">
      <c r="A54" s="889">
        <v>33</v>
      </c>
      <c r="B54" s="826" t="s">
        <v>486</v>
      </c>
      <c r="C54" s="824" t="s">
        <v>372</v>
      </c>
      <c r="D54" s="807" t="s">
        <v>471</v>
      </c>
      <c r="E54" s="956"/>
      <c r="F54" s="957"/>
      <c r="G54" s="958">
        <v>24</v>
      </c>
      <c r="H54" s="959">
        <v>1</v>
      </c>
      <c r="I54" s="944"/>
      <c r="J54" s="70"/>
      <c r="K54" s="24"/>
      <c r="L54" s="25"/>
      <c r="M54" s="158"/>
      <c r="N54" s="71"/>
      <c r="O54" s="158"/>
      <c r="P54" s="71"/>
      <c r="Q54" s="941">
        <f t="shared" si="0"/>
        <v>1</v>
      </c>
    </row>
    <row r="55" spans="1:17" ht="14.5" thickTop="1" x14ac:dyDescent="0.3"/>
  </sheetData>
  <sortState xmlns:xlrd2="http://schemas.microsoft.com/office/spreadsheetml/2017/richdata2" ref="B21:Q54">
    <sortCondition descending="1" ref="Q21:Q54"/>
  </sortState>
  <mergeCells count="9">
    <mergeCell ref="A8:D8"/>
    <mergeCell ref="E19:F19"/>
    <mergeCell ref="G19:H19"/>
    <mergeCell ref="I19:J19"/>
    <mergeCell ref="O19:P19"/>
    <mergeCell ref="M19:N19"/>
    <mergeCell ref="K19:L19"/>
    <mergeCell ref="E18:H18"/>
    <mergeCell ref="I18:P18"/>
  </mergeCells>
  <pageMargins left="0.2" right="0.13" top="0.4" bottom="0.31" header="0.3" footer="0.2"/>
  <pageSetup paperSize="9" scale="96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 codeName="Ark8">
    <tabColor rgb="FFFF0000"/>
  </sheetPr>
  <dimension ref="A1:K44"/>
  <sheetViews>
    <sheetView workbookViewId="0">
      <selection sqref="A1:IV65536"/>
    </sheetView>
  </sheetViews>
  <sheetFormatPr baseColWidth="10" defaultRowHeight="13" x14ac:dyDescent="0.3"/>
  <cols>
    <col min="1" max="1" width="4.7265625" customWidth="1"/>
    <col min="2" max="2" width="19.26953125" customWidth="1"/>
    <col min="3" max="3" width="3.453125" style="1" bestFit="1" customWidth="1"/>
    <col min="4" max="4" width="4.26953125" customWidth="1"/>
    <col min="5" max="5" width="3.453125" style="4" bestFit="1" customWidth="1"/>
    <col min="6" max="6" width="3.453125" style="2" bestFit="1" customWidth="1"/>
    <col min="7" max="7" width="3.453125" bestFit="1" customWidth="1"/>
    <col min="8" max="8" width="4.26953125" customWidth="1"/>
    <col min="9" max="9" width="3.453125" style="4" bestFit="1" customWidth="1"/>
    <col min="10" max="10" width="4.54296875" style="2" customWidth="1"/>
    <col min="11" max="11" width="6" customWidth="1"/>
    <col min="13" max="13" width="8.81640625" bestFit="1" customWidth="1"/>
    <col min="14" max="17" width="2" bestFit="1" customWidth="1"/>
    <col min="18" max="18" width="3.7265625" customWidth="1"/>
    <col min="19" max="19" width="3" bestFit="1" customWidth="1"/>
    <col min="20" max="20" width="4.81640625" customWidth="1"/>
    <col min="21" max="21" width="4.453125" customWidth="1"/>
    <col min="22" max="23" width="2" bestFit="1" customWidth="1"/>
    <col min="24" max="25" width="0.1796875" customWidth="1"/>
    <col min="26" max="27" width="3" bestFit="1" customWidth="1"/>
  </cols>
  <sheetData>
    <row r="1" spans="1:11" ht="22.5" x14ac:dyDescent="0.45">
      <c r="A1" s="357" t="s">
        <v>231</v>
      </c>
      <c r="B1" s="43"/>
      <c r="C1" s="41"/>
      <c r="D1" s="41"/>
      <c r="E1" s="7"/>
      <c r="F1" s="7"/>
      <c r="G1" s="41"/>
      <c r="H1" s="44"/>
      <c r="I1" s="7"/>
      <c r="J1" s="5"/>
    </row>
    <row r="2" spans="1:11" ht="22.5" x14ac:dyDescent="0.45">
      <c r="A2" s="357" t="s">
        <v>291</v>
      </c>
      <c r="B2" s="43"/>
      <c r="C2" s="41"/>
      <c r="D2" s="41"/>
      <c r="E2" s="7"/>
      <c r="F2" s="7"/>
      <c r="G2" s="41"/>
      <c r="H2" s="44"/>
      <c r="I2" s="7"/>
      <c r="J2" s="5"/>
    </row>
    <row r="3" spans="1:11" ht="15.5" x14ac:dyDescent="0.35">
      <c r="A3" s="13" t="s">
        <v>292</v>
      </c>
      <c r="B3" s="14"/>
      <c r="C3" s="5"/>
      <c r="D3" s="5"/>
      <c r="E3" s="7"/>
      <c r="F3" s="7"/>
      <c r="G3" s="5"/>
      <c r="H3" s="7"/>
      <c r="I3" s="7"/>
      <c r="J3" s="5"/>
    </row>
    <row r="4" spans="1:11" ht="15.5" x14ac:dyDescent="0.35">
      <c r="A4" s="13" t="s">
        <v>293</v>
      </c>
      <c r="B4" s="14"/>
      <c r="C4" s="5"/>
      <c r="D4" s="5"/>
      <c r="E4" s="7"/>
      <c r="F4" s="7"/>
      <c r="G4" s="5"/>
      <c r="H4" s="7"/>
      <c r="I4" s="7"/>
      <c r="J4" s="5"/>
    </row>
    <row r="5" spans="1:11" ht="25" x14ac:dyDescent="0.35">
      <c r="A5" s="447" t="s">
        <v>311</v>
      </c>
      <c r="B5" s="6"/>
      <c r="C5" s="5"/>
      <c r="D5" s="5"/>
      <c r="E5" s="7"/>
      <c r="F5" s="7"/>
      <c r="G5" s="5"/>
      <c r="H5" s="7"/>
      <c r="I5" s="7"/>
      <c r="J5" s="5"/>
    </row>
    <row r="6" spans="1:11" ht="15.5" x14ac:dyDescent="0.35">
      <c r="A6" s="13" t="s">
        <v>294</v>
      </c>
      <c r="B6" s="6"/>
      <c r="C6" s="5"/>
      <c r="D6" s="5"/>
      <c r="E6" s="7"/>
      <c r="F6" s="7"/>
      <c r="G6" s="5"/>
      <c r="H6" s="7"/>
      <c r="I6" s="7"/>
      <c r="J6" s="5"/>
    </row>
    <row r="7" spans="1:11" ht="15.5" x14ac:dyDescent="0.35">
      <c r="A7" s="13" t="s">
        <v>9</v>
      </c>
      <c r="B7" s="6"/>
      <c r="C7" s="5"/>
      <c r="D7" s="5"/>
      <c r="E7" s="7"/>
      <c r="F7" s="7"/>
      <c r="G7" s="5"/>
      <c r="H7" s="7"/>
      <c r="I7" s="7"/>
      <c r="J7" s="5"/>
    </row>
    <row r="8" spans="1:11" ht="15.5" x14ac:dyDescent="0.35">
      <c r="A8" s="13" t="s">
        <v>14</v>
      </c>
      <c r="B8" s="6"/>
      <c r="C8" s="5"/>
      <c r="D8" s="5"/>
      <c r="E8" s="7"/>
      <c r="F8" s="7"/>
      <c r="G8" s="5"/>
      <c r="H8" s="7"/>
      <c r="I8" s="7"/>
      <c r="J8" s="5"/>
    </row>
    <row r="9" spans="1:11" ht="15.5" x14ac:dyDescent="0.35">
      <c r="A9" s="66" t="s">
        <v>134</v>
      </c>
      <c r="C9" s="5"/>
      <c r="D9" s="5"/>
      <c r="E9" s="7"/>
      <c r="F9" s="7"/>
      <c r="G9" s="5"/>
      <c r="H9" s="7"/>
      <c r="I9" s="7"/>
      <c r="J9" s="5"/>
    </row>
    <row r="10" spans="1:11" ht="15.5" x14ac:dyDescent="0.35">
      <c r="A10" s="13" t="s">
        <v>208</v>
      </c>
      <c r="B10" s="6"/>
      <c r="C10" s="5"/>
      <c r="D10" s="5"/>
      <c r="E10" s="7"/>
      <c r="F10" s="7"/>
      <c r="G10" s="5"/>
      <c r="H10" s="7"/>
      <c r="I10" s="7"/>
      <c r="J10" s="5"/>
    </row>
    <row r="11" spans="1:11" s="289" customFormat="1" ht="15.5" x14ac:dyDescent="0.35">
      <c r="A11" s="288" t="s">
        <v>209</v>
      </c>
      <c r="B11" s="79"/>
      <c r="C11" s="7"/>
      <c r="D11" s="7"/>
      <c r="E11" s="7"/>
      <c r="F11" s="7"/>
      <c r="G11" s="7"/>
      <c r="H11" s="7"/>
      <c r="I11" s="7"/>
      <c r="J11" s="7"/>
    </row>
    <row r="12" spans="1:11" s="294" customFormat="1" ht="16" thickBot="1" x14ac:dyDescent="0.4">
      <c r="A12" s="290" t="s">
        <v>210</v>
      </c>
      <c r="B12" s="291"/>
      <c r="C12" s="292"/>
      <c r="D12" s="292"/>
      <c r="E12" s="292"/>
      <c r="F12" s="292"/>
      <c r="G12" s="292"/>
      <c r="H12" s="292"/>
      <c r="I12" s="7"/>
      <c r="J12" s="292"/>
    </row>
    <row r="13" spans="1:11" ht="13.5" thickBot="1" x14ac:dyDescent="0.35">
      <c r="A13" s="457"/>
      <c r="B13" s="458"/>
      <c r="C13" s="459"/>
      <c r="D13" s="459"/>
      <c r="E13" s="460"/>
      <c r="F13" s="461"/>
      <c r="G13" s="462"/>
      <c r="H13" s="459"/>
      <c r="I13" s="460"/>
      <c r="J13" s="461"/>
      <c r="K13" s="463"/>
    </row>
    <row r="14" spans="1:11" s="354" customFormat="1" ht="28.5" thickBot="1" x14ac:dyDescent="0.35">
      <c r="A14" s="351"/>
      <c r="B14" s="352"/>
      <c r="C14" s="1019">
        <v>42257</v>
      </c>
      <c r="D14" s="1020"/>
      <c r="E14" s="1019">
        <v>42285</v>
      </c>
      <c r="F14" s="1020"/>
      <c r="G14" s="1019">
        <v>42327</v>
      </c>
      <c r="H14" s="1020"/>
      <c r="I14" s="1019">
        <v>42348</v>
      </c>
      <c r="J14" s="1020"/>
      <c r="K14" s="353" t="s">
        <v>60</v>
      </c>
    </row>
    <row r="15" spans="1:11" ht="16" thickBot="1" x14ac:dyDescent="0.4">
      <c r="A15" s="109" t="s">
        <v>5</v>
      </c>
      <c r="B15" s="110" t="s">
        <v>3</v>
      </c>
      <c r="C15" s="17" t="s">
        <v>0</v>
      </c>
      <c r="D15" s="18" t="s">
        <v>1</v>
      </c>
      <c r="E15" s="17" t="s">
        <v>0</v>
      </c>
      <c r="F15" s="18" t="s">
        <v>1</v>
      </c>
      <c r="G15" s="17" t="s">
        <v>0</v>
      </c>
      <c r="H15" s="18" t="s">
        <v>1</v>
      </c>
      <c r="I15" s="17" t="s">
        <v>0</v>
      </c>
      <c r="J15" s="18" t="s">
        <v>1</v>
      </c>
      <c r="K15" s="142" t="s">
        <v>4</v>
      </c>
    </row>
    <row r="16" spans="1:11" ht="15" thickBot="1" x14ac:dyDescent="0.4">
      <c r="A16" s="19">
        <v>1</v>
      </c>
      <c r="B16" s="434" t="s">
        <v>22</v>
      </c>
      <c r="C16" s="451">
        <v>1</v>
      </c>
      <c r="D16" s="452">
        <v>25</v>
      </c>
      <c r="E16" s="451">
        <v>2</v>
      </c>
      <c r="F16" s="452">
        <v>18</v>
      </c>
      <c r="G16" s="451">
        <v>2</v>
      </c>
      <c r="H16" s="452">
        <v>20</v>
      </c>
      <c r="I16" s="451">
        <v>1</v>
      </c>
      <c r="J16" s="452">
        <v>18</v>
      </c>
      <c r="K16" s="455">
        <f t="shared" ref="K16:K44" si="0">SUM(D16,F16,H16,J16)</f>
        <v>81</v>
      </c>
    </row>
    <row r="17" spans="1:11" ht="14.5" x14ac:dyDescent="0.35">
      <c r="A17" s="20">
        <v>2</v>
      </c>
      <c r="B17" s="431" t="s">
        <v>296</v>
      </c>
      <c r="C17" s="349">
        <v>2</v>
      </c>
      <c r="D17" s="73">
        <v>22</v>
      </c>
      <c r="E17" s="349">
        <v>4</v>
      </c>
      <c r="F17" s="73">
        <v>13</v>
      </c>
      <c r="G17" s="349">
        <v>12</v>
      </c>
      <c r="H17" s="73">
        <v>7</v>
      </c>
      <c r="I17" s="349">
        <v>3</v>
      </c>
      <c r="J17" s="73">
        <v>11</v>
      </c>
      <c r="K17" s="448">
        <f t="shared" si="0"/>
        <v>53</v>
      </c>
    </row>
    <row r="18" spans="1:11" ht="15" thickBot="1" x14ac:dyDescent="0.4">
      <c r="A18" s="20">
        <v>3</v>
      </c>
      <c r="B18" s="432" t="s">
        <v>32</v>
      </c>
      <c r="C18" s="449">
        <v>3</v>
      </c>
      <c r="D18" s="273">
        <v>19</v>
      </c>
      <c r="E18" s="348">
        <v>3</v>
      </c>
      <c r="F18" s="107">
        <v>15</v>
      </c>
      <c r="G18" s="348"/>
      <c r="H18" s="107"/>
      <c r="I18" s="348">
        <v>2</v>
      </c>
      <c r="J18" s="107">
        <v>15</v>
      </c>
      <c r="K18" s="450">
        <f t="shared" si="0"/>
        <v>49</v>
      </c>
    </row>
    <row r="19" spans="1:11" ht="15" thickBot="1" x14ac:dyDescent="0.4">
      <c r="A19" s="20">
        <v>4</v>
      </c>
      <c r="B19" s="435" t="s">
        <v>119</v>
      </c>
      <c r="C19" s="451">
        <v>7</v>
      </c>
      <c r="D19" s="452">
        <v>14</v>
      </c>
      <c r="E19" s="451">
        <v>9</v>
      </c>
      <c r="F19" s="452">
        <v>8</v>
      </c>
      <c r="G19" s="451">
        <v>4</v>
      </c>
      <c r="H19" s="452">
        <v>15</v>
      </c>
      <c r="I19" s="451">
        <v>5</v>
      </c>
      <c r="J19" s="452">
        <v>9</v>
      </c>
      <c r="K19" s="454">
        <f t="shared" si="0"/>
        <v>46</v>
      </c>
    </row>
    <row r="20" spans="1:11" ht="14.5" x14ac:dyDescent="0.35">
      <c r="A20" s="20">
        <v>5</v>
      </c>
      <c r="B20" s="431" t="s">
        <v>168</v>
      </c>
      <c r="C20" s="349"/>
      <c r="D20" s="192"/>
      <c r="E20" s="349">
        <v>1</v>
      </c>
      <c r="F20" s="73">
        <v>21</v>
      </c>
      <c r="G20" s="349">
        <v>1</v>
      </c>
      <c r="H20" s="73">
        <v>23</v>
      </c>
      <c r="I20" s="349"/>
      <c r="J20" s="73"/>
      <c r="K20" s="448">
        <f t="shared" si="0"/>
        <v>44</v>
      </c>
    </row>
    <row r="21" spans="1:11" ht="14.5" x14ac:dyDescent="0.35">
      <c r="A21" s="20">
        <v>6</v>
      </c>
      <c r="B21" s="426" t="s">
        <v>185</v>
      </c>
      <c r="C21" s="349">
        <v>6</v>
      </c>
      <c r="D21" s="73">
        <v>15</v>
      </c>
      <c r="E21" s="347">
        <v>7</v>
      </c>
      <c r="F21" s="25">
        <v>10</v>
      </c>
      <c r="G21" s="347">
        <v>8</v>
      </c>
      <c r="H21" s="25">
        <v>11</v>
      </c>
      <c r="I21" s="347">
        <v>8</v>
      </c>
      <c r="J21" s="25">
        <v>6</v>
      </c>
      <c r="K21" s="424">
        <f t="shared" si="0"/>
        <v>42</v>
      </c>
    </row>
    <row r="22" spans="1:11" ht="14.5" x14ac:dyDescent="0.35">
      <c r="A22" s="20">
        <v>7</v>
      </c>
      <c r="B22" s="425" t="s">
        <v>47</v>
      </c>
      <c r="C22" s="349">
        <v>11</v>
      </c>
      <c r="D22" s="73">
        <v>10</v>
      </c>
      <c r="E22" s="347">
        <v>6</v>
      </c>
      <c r="F22" s="25">
        <v>11</v>
      </c>
      <c r="G22" s="347">
        <v>13</v>
      </c>
      <c r="H22" s="25">
        <v>6</v>
      </c>
      <c r="I22" s="347">
        <v>9</v>
      </c>
      <c r="J22" s="25">
        <v>5</v>
      </c>
      <c r="K22" s="424">
        <f t="shared" si="0"/>
        <v>32</v>
      </c>
    </row>
    <row r="23" spans="1:11" ht="14.5" x14ac:dyDescent="0.35">
      <c r="A23" s="20">
        <v>8</v>
      </c>
      <c r="B23" s="425" t="s">
        <v>26</v>
      </c>
      <c r="C23" s="349">
        <v>10</v>
      </c>
      <c r="D23" s="73">
        <v>11</v>
      </c>
      <c r="E23" s="347">
        <v>5</v>
      </c>
      <c r="F23" s="25">
        <v>12</v>
      </c>
      <c r="G23" s="347">
        <v>11</v>
      </c>
      <c r="H23" s="25">
        <v>8</v>
      </c>
      <c r="I23" s="347"/>
      <c r="J23" s="25"/>
      <c r="K23" s="424">
        <f t="shared" si="0"/>
        <v>31</v>
      </c>
    </row>
    <row r="24" spans="1:11" ht="14.5" x14ac:dyDescent="0.35">
      <c r="A24" s="20">
        <v>8</v>
      </c>
      <c r="B24" s="425" t="s">
        <v>175</v>
      </c>
      <c r="C24" s="349">
        <v>4</v>
      </c>
      <c r="D24" s="73">
        <v>17</v>
      </c>
      <c r="E24" s="347"/>
      <c r="F24" s="25"/>
      <c r="G24" s="347">
        <v>5</v>
      </c>
      <c r="H24" s="25">
        <v>14</v>
      </c>
      <c r="I24" s="347"/>
      <c r="J24" s="25"/>
      <c r="K24" s="424">
        <f t="shared" si="0"/>
        <v>31</v>
      </c>
    </row>
    <row r="25" spans="1:11" ht="14.5" x14ac:dyDescent="0.35">
      <c r="A25" s="20">
        <v>10</v>
      </c>
      <c r="B25" s="425" t="s">
        <v>35</v>
      </c>
      <c r="C25" s="349">
        <v>13</v>
      </c>
      <c r="D25" s="73">
        <v>8</v>
      </c>
      <c r="E25" s="347">
        <v>10</v>
      </c>
      <c r="F25" s="25">
        <v>7</v>
      </c>
      <c r="G25" s="347">
        <v>10</v>
      </c>
      <c r="H25" s="25">
        <v>9</v>
      </c>
      <c r="I25" s="347"/>
      <c r="J25" s="25"/>
      <c r="K25" s="424">
        <f t="shared" si="0"/>
        <v>24</v>
      </c>
    </row>
    <row r="26" spans="1:11" ht="14.5" x14ac:dyDescent="0.35">
      <c r="A26" s="20">
        <v>11</v>
      </c>
      <c r="B26" s="425" t="s">
        <v>49</v>
      </c>
      <c r="C26" s="349">
        <v>5</v>
      </c>
      <c r="D26" s="73">
        <v>16</v>
      </c>
      <c r="E26" s="347">
        <v>11</v>
      </c>
      <c r="F26" s="25">
        <v>6</v>
      </c>
      <c r="G26" s="347"/>
      <c r="H26" s="25"/>
      <c r="I26" s="347"/>
      <c r="J26" s="25"/>
      <c r="K26" s="424">
        <f t="shared" si="0"/>
        <v>22</v>
      </c>
    </row>
    <row r="27" spans="1:11" ht="14.5" x14ac:dyDescent="0.35">
      <c r="A27" s="20">
        <v>11</v>
      </c>
      <c r="B27" s="425" t="s">
        <v>25</v>
      </c>
      <c r="C27" s="349">
        <v>8</v>
      </c>
      <c r="D27" s="73">
        <v>13</v>
      </c>
      <c r="E27" s="347">
        <v>8</v>
      </c>
      <c r="F27" s="25">
        <v>9</v>
      </c>
      <c r="G27" s="347"/>
      <c r="H27" s="25"/>
      <c r="I27" s="347"/>
      <c r="J27" s="25"/>
      <c r="K27" s="424">
        <f t="shared" si="0"/>
        <v>22</v>
      </c>
    </row>
    <row r="28" spans="1:11" ht="15" thickBot="1" x14ac:dyDescent="0.4">
      <c r="A28" s="20">
        <v>13</v>
      </c>
      <c r="B28" s="453" t="s">
        <v>301</v>
      </c>
      <c r="C28" s="449">
        <v>14</v>
      </c>
      <c r="D28" s="273">
        <v>7</v>
      </c>
      <c r="E28" s="348"/>
      <c r="F28" s="107"/>
      <c r="G28" s="348">
        <v>9</v>
      </c>
      <c r="H28" s="107">
        <v>10</v>
      </c>
      <c r="I28" s="348">
        <v>11</v>
      </c>
      <c r="J28" s="107">
        <v>3</v>
      </c>
      <c r="K28" s="450">
        <f t="shared" si="0"/>
        <v>20</v>
      </c>
    </row>
    <row r="29" spans="1:11" ht="13.5" thickBot="1" x14ac:dyDescent="0.35">
      <c r="A29" s="20">
        <v>14</v>
      </c>
      <c r="B29" s="436" t="s">
        <v>62</v>
      </c>
      <c r="C29" s="451"/>
      <c r="D29" s="452"/>
      <c r="E29" s="451">
        <v>12</v>
      </c>
      <c r="F29" s="452">
        <v>5</v>
      </c>
      <c r="G29" s="451">
        <v>6</v>
      </c>
      <c r="H29" s="452">
        <v>13</v>
      </c>
      <c r="I29" s="451"/>
      <c r="J29" s="452"/>
      <c r="K29" s="456">
        <f t="shared" si="0"/>
        <v>18</v>
      </c>
    </row>
    <row r="30" spans="1:11" ht="14.5" x14ac:dyDescent="0.35">
      <c r="A30" s="20">
        <v>15</v>
      </c>
      <c r="B30" s="431" t="s">
        <v>41</v>
      </c>
      <c r="C30" s="349">
        <v>12</v>
      </c>
      <c r="D30" s="73">
        <v>9</v>
      </c>
      <c r="E30" s="349"/>
      <c r="F30" s="73"/>
      <c r="G30" s="349"/>
      <c r="H30" s="73"/>
      <c r="I30" s="349">
        <v>6</v>
      </c>
      <c r="J30" s="73">
        <v>8</v>
      </c>
      <c r="K30" s="448">
        <f t="shared" si="0"/>
        <v>17</v>
      </c>
    </row>
    <row r="31" spans="1:11" x14ac:dyDescent="0.3">
      <c r="A31" s="20">
        <v>15</v>
      </c>
      <c r="B31" s="21" t="s">
        <v>309</v>
      </c>
      <c r="C31" s="349"/>
      <c r="D31" s="73"/>
      <c r="E31" s="347"/>
      <c r="F31" s="25"/>
      <c r="G31" s="347">
        <v>3</v>
      </c>
      <c r="H31" s="25">
        <v>17</v>
      </c>
      <c r="I31" s="347"/>
      <c r="J31" s="25"/>
      <c r="K31" s="424">
        <f t="shared" si="0"/>
        <v>17</v>
      </c>
    </row>
    <row r="32" spans="1:11" ht="14.5" x14ac:dyDescent="0.35">
      <c r="A32" s="20">
        <v>17</v>
      </c>
      <c r="B32" s="425" t="s">
        <v>42</v>
      </c>
      <c r="C32" s="349">
        <v>18</v>
      </c>
      <c r="D32" s="73">
        <v>3</v>
      </c>
      <c r="E32" s="347">
        <v>13</v>
      </c>
      <c r="F32" s="25">
        <v>4</v>
      </c>
      <c r="G32" s="347">
        <v>17</v>
      </c>
      <c r="H32" s="25">
        <v>2</v>
      </c>
      <c r="I32" s="347">
        <v>10</v>
      </c>
      <c r="J32" s="25">
        <v>4</v>
      </c>
      <c r="K32" s="424">
        <f t="shared" si="0"/>
        <v>13</v>
      </c>
    </row>
    <row r="33" spans="1:11" ht="14.5" x14ac:dyDescent="0.35">
      <c r="A33" s="20">
        <v>17</v>
      </c>
      <c r="B33" s="425" t="s">
        <v>66</v>
      </c>
      <c r="C33" s="349">
        <v>15</v>
      </c>
      <c r="D33" s="73">
        <v>6</v>
      </c>
      <c r="E33" s="347"/>
      <c r="F33" s="25"/>
      <c r="G33" s="347"/>
      <c r="H33" s="25"/>
      <c r="I33" s="347">
        <v>7</v>
      </c>
      <c r="J33" s="25">
        <v>7</v>
      </c>
      <c r="K33" s="424">
        <f t="shared" si="0"/>
        <v>13</v>
      </c>
    </row>
    <row r="34" spans="1:11" ht="14.5" x14ac:dyDescent="0.35">
      <c r="A34" s="20">
        <v>19</v>
      </c>
      <c r="B34" s="425" t="s">
        <v>205</v>
      </c>
      <c r="C34" s="348">
        <v>9</v>
      </c>
      <c r="D34" s="107">
        <v>12</v>
      </c>
      <c r="E34" s="347"/>
      <c r="F34" s="25"/>
      <c r="G34" s="348"/>
      <c r="H34" s="107"/>
      <c r="I34" s="347"/>
      <c r="J34" s="107"/>
      <c r="K34" s="424">
        <f t="shared" si="0"/>
        <v>12</v>
      </c>
    </row>
    <row r="35" spans="1:11" x14ac:dyDescent="0.3">
      <c r="A35" s="20">
        <v>19</v>
      </c>
      <c r="B35" s="21" t="s">
        <v>176</v>
      </c>
      <c r="C35" s="347"/>
      <c r="D35" s="25"/>
      <c r="E35" s="347"/>
      <c r="F35" s="25"/>
      <c r="G35" s="347">
        <v>7</v>
      </c>
      <c r="H35" s="25">
        <v>12</v>
      </c>
      <c r="I35" s="347"/>
      <c r="J35" s="25"/>
      <c r="K35" s="424">
        <f t="shared" si="0"/>
        <v>12</v>
      </c>
    </row>
    <row r="36" spans="1:11" ht="14.5" x14ac:dyDescent="0.35">
      <c r="A36" s="20">
        <v>21</v>
      </c>
      <c r="B36" s="426" t="s">
        <v>34</v>
      </c>
      <c r="C36" s="347">
        <v>17</v>
      </c>
      <c r="D36" s="25">
        <v>4</v>
      </c>
      <c r="E36" s="347">
        <v>14</v>
      </c>
      <c r="F36" s="25">
        <v>3</v>
      </c>
      <c r="G36" s="347">
        <v>15</v>
      </c>
      <c r="H36" s="25">
        <v>4</v>
      </c>
      <c r="I36" s="347"/>
      <c r="J36" s="25"/>
      <c r="K36" s="424">
        <f t="shared" si="0"/>
        <v>11</v>
      </c>
    </row>
    <row r="37" spans="1:11" ht="14.5" x14ac:dyDescent="0.35">
      <c r="A37" s="20">
        <v>22</v>
      </c>
      <c r="B37" s="425" t="s">
        <v>312</v>
      </c>
      <c r="C37" s="347"/>
      <c r="D37" s="25"/>
      <c r="E37" s="347"/>
      <c r="F37" s="25"/>
      <c r="G37" s="347"/>
      <c r="H37" s="25"/>
      <c r="I37" s="347">
        <v>4</v>
      </c>
      <c r="J37" s="25">
        <v>10</v>
      </c>
      <c r="K37" s="424">
        <f t="shared" si="0"/>
        <v>10</v>
      </c>
    </row>
    <row r="38" spans="1:11" x14ac:dyDescent="0.3">
      <c r="A38" s="20">
        <v>23</v>
      </c>
      <c r="B38" s="21" t="s">
        <v>217</v>
      </c>
      <c r="C38" s="347"/>
      <c r="D38" s="71"/>
      <c r="E38" s="347">
        <v>15</v>
      </c>
      <c r="F38" s="25">
        <v>2</v>
      </c>
      <c r="G38" s="347">
        <v>14</v>
      </c>
      <c r="H38" s="25">
        <v>5</v>
      </c>
      <c r="I38" s="347"/>
      <c r="J38" s="25"/>
      <c r="K38" s="424">
        <f t="shared" si="0"/>
        <v>7</v>
      </c>
    </row>
    <row r="39" spans="1:11" ht="14.5" x14ac:dyDescent="0.35">
      <c r="A39" s="20">
        <v>24</v>
      </c>
      <c r="B39" s="431" t="s">
        <v>140</v>
      </c>
      <c r="C39" s="349">
        <v>19</v>
      </c>
      <c r="D39" s="73">
        <v>2</v>
      </c>
      <c r="E39" s="349">
        <v>16</v>
      </c>
      <c r="F39" s="73">
        <v>1</v>
      </c>
      <c r="G39" s="349"/>
      <c r="H39" s="73"/>
      <c r="I39" s="347">
        <v>12</v>
      </c>
      <c r="J39" s="73">
        <v>2</v>
      </c>
      <c r="K39" s="424">
        <f t="shared" si="0"/>
        <v>5</v>
      </c>
    </row>
    <row r="40" spans="1:11" ht="14.5" x14ac:dyDescent="0.35">
      <c r="A40" s="20">
        <v>24</v>
      </c>
      <c r="B40" s="426" t="s">
        <v>297</v>
      </c>
      <c r="C40" s="347">
        <v>16</v>
      </c>
      <c r="D40" s="25">
        <v>5</v>
      </c>
      <c r="E40" s="347"/>
      <c r="F40" s="25"/>
      <c r="G40" s="347"/>
      <c r="H40" s="25"/>
      <c r="I40" s="347"/>
      <c r="J40" s="25"/>
      <c r="K40" s="424">
        <f t="shared" si="0"/>
        <v>5</v>
      </c>
    </row>
    <row r="41" spans="1:11" x14ac:dyDescent="0.3">
      <c r="A41" s="20">
        <v>26</v>
      </c>
      <c r="B41" s="21" t="s">
        <v>167</v>
      </c>
      <c r="C41" s="347"/>
      <c r="D41" s="71"/>
      <c r="E41" s="347"/>
      <c r="F41" s="25"/>
      <c r="G41" s="347">
        <v>16</v>
      </c>
      <c r="H41" s="25">
        <v>3</v>
      </c>
      <c r="I41" s="347"/>
      <c r="J41" s="25"/>
      <c r="K41" s="424">
        <f t="shared" si="0"/>
        <v>3</v>
      </c>
    </row>
    <row r="42" spans="1:11" x14ac:dyDescent="0.3">
      <c r="A42" s="20">
        <v>27</v>
      </c>
      <c r="B42" s="21" t="s">
        <v>313</v>
      </c>
      <c r="C42" s="347"/>
      <c r="D42" s="25"/>
      <c r="E42" s="347"/>
      <c r="F42" s="25"/>
      <c r="G42" s="347"/>
      <c r="H42" s="25"/>
      <c r="I42" s="347">
        <v>13</v>
      </c>
      <c r="J42" s="25">
        <v>1</v>
      </c>
      <c r="K42" s="424">
        <f t="shared" si="0"/>
        <v>1</v>
      </c>
    </row>
    <row r="43" spans="1:11" ht="14.5" x14ac:dyDescent="0.35">
      <c r="A43" s="20">
        <v>27</v>
      </c>
      <c r="B43" s="431" t="s">
        <v>207</v>
      </c>
      <c r="C43" s="349">
        <v>20</v>
      </c>
      <c r="D43" s="73">
        <v>1</v>
      </c>
      <c r="E43" s="349"/>
      <c r="F43" s="73"/>
      <c r="G43" s="349"/>
      <c r="H43" s="73"/>
      <c r="I43" s="349"/>
      <c r="J43" s="73"/>
      <c r="K43" s="448">
        <f t="shared" si="0"/>
        <v>1</v>
      </c>
    </row>
    <row r="44" spans="1:11" ht="13.5" thickBot="1" x14ac:dyDescent="0.35">
      <c r="A44" s="45">
        <v>27</v>
      </c>
      <c r="B44" s="55" t="s">
        <v>33</v>
      </c>
      <c r="C44" s="355"/>
      <c r="D44" s="60"/>
      <c r="E44" s="355"/>
      <c r="F44" s="60"/>
      <c r="G44" s="355">
        <v>18</v>
      </c>
      <c r="H44" s="60">
        <v>1</v>
      </c>
      <c r="I44" s="355"/>
      <c r="J44" s="60"/>
      <c r="K44" s="433">
        <f t="shared" si="0"/>
        <v>1</v>
      </c>
    </row>
  </sheetData>
  <mergeCells count="4">
    <mergeCell ref="C14:D14"/>
    <mergeCell ref="E14:F14"/>
    <mergeCell ref="G14:H14"/>
    <mergeCell ref="I14:J14"/>
  </mergeCells>
  <pageMargins left="1.08" right="0.7" top="0.75" bottom="0.75" header="0.3" footer="0.3"/>
  <pageSetup paperSize="9"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00B050"/>
  </sheetPr>
  <dimension ref="A1:T54"/>
  <sheetViews>
    <sheetView topLeftCell="A28" zoomScaleNormal="100" workbookViewId="0">
      <selection activeCell="W49" sqref="W49"/>
    </sheetView>
  </sheetViews>
  <sheetFormatPr baseColWidth="10" defaultRowHeight="12.5" x14ac:dyDescent="0.25"/>
  <cols>
    <col min="1" max="1" width="4.54296875" customWidth="1"/>
    <col min="2" max="2" width="20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bestFit="1" customWidth="1"/>
    <col min="8" max="8" width="4.26953125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3.453125" bestFit="1" customWidth="1"/>
    <col min="18" max="18" width="4" bestFit="1" customWidth="1"/>
    <col min="19" max="19" width="7.81640625" bestFit="1" customWidth="1"/>
    <col min="20" max="20" width="7.453125" bestFit="1" customWidth="1"/>
  </cols>
  <sheetData>
    <row r="1" spans="1:20" ht="25" x14ac:dyDescent="0.5">
      <c r="A1" s="295" t="s">
        <v>274</v>
      </c>
      <c r="G1" s="78"/>
      <c r="H1" s="2"/>
      <c r="I1" s="2"/>
      <c r="M1" s="9"/>
      <c r="N1" s="9"/>
      <c r="O1" s="4"/>
      <c r="P1" s="2"/>
      <c r="Q1" s="2"/>
      <c r="R1" s="2"/>
      <c r="T1" s="2"/>
    </row>
    <row r="2" spans="1:20" ht="15.5" x14ac:dyDescent="0.35">
      <c r="A2" s="46" t="s">
        <v>16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5"/>
      <c r="R2" s="5"/>
      <c r="S2" s="6"/>
      <c r="T2" s="2"/>
    </row>
    <row r="3" spans="1:20" ht="25" x14ac:dyDescent="0.5">
      <c r="A3" s="382" t="s">
        <v>284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5"/>
      <c r="R3" s="5"/>
      <c r="S3" s="6"/>
      <c r="T3" s="2"/>
    </row>
    <row r="4" spans="1:20" ht="25" x14ac:dyDescent="0.5">
      <c r="A4" s="382" t="s">
        <v>273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5"/>
      <c r="R4" s="5"/>
      <c r="S4" s="6"/>
      <c r="T4" s="2"/>
    </row>
    <row r="5" spans="1:20" ht="15.5" x14ac:dyDescent="0.35">
      <c r="A5" s="46" t="s">
        <v>18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5"/>
      <c r="R5" s="5"/>
      <c r="S5" s="6"/>
      <c r="T5" s="2"/>
    </row>
    <row r="6" spans="1:20" ht="15.5" x14ac:dyDescent="0.35">
      <c r="A6" s="46" t="s">
        <v>54</v>
      </c>
      <c r="B6" s="6"/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5"/>
      <c r="R6" s="5"/>
      <c r="S6" s="6"/>
      <c r="T6" s="2"/>
    </row>
    <row r="7" spans="1:20" ht="15.5" x14ac:dyDescent="0.35">
      <c r="A7" s="46" t="s">
        <v>17</v>
      </c>
      <c r="B7" s="6"/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5"/>
      <c r="R7" s="5"/>
      <c r="S7" s="6"/>
      <c r="T7" s="2"/>
    </row>
    <row r="8" spans="1:20" ht="15.5" x14ac:dyDescent="0.35">
      <c r="A8" s="13" t="s">
        <v>19</v>
      </c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5"/>
      <c r="R8" s="5"/>
      <c r="S8" s="6"/>
      <c r="T8" s="2"/>
    </row>
    <row r="9" spans="1:20" ht="15.5" x14ac:dyDescent="0.35">
      <c r="A9" s="13" t="s">
        <v>21</v>
      </c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5"/>
      <c r="R9" s="5"/>
      <c r="S9" s="6"/>
      <c r="T9" s="2"/>
    </row>
    <row r="10" spans="1:20" ht="15.5" x14ac:dyDescent="0.35">
      <c r="A10" s="46" t="s">
        <v>68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5"/>
      <c r="R10" s="5"/>
      <c r="S10" s="6"/>
      <c r="T10" s="2"/>
    </row>
    <row r="11" spans="1:20" ht="16" thickBot="1" x14ac:dyDescent="0.4">
      <c r="A11" s="46" t="s">
        <v>69</v>
      </c>
      <c r="B11" s="6"/>
      <c r="C11" s="6"/>
      <c r="D11" s="6"/>
      <c r="E11" s="6"/>
      <c r="F11" s="6"/>
      <c r="G11" s="79"/>
      <c r="H11" s="5"/>
      <c r="I11" s="5"/>
      <c r="J11" s="6"/>
      <c r="K11" s="6"/>
      <c r="L11" s="6"/>
      <c r="M11" s="16"/>
      <c r="N11" s="16"/>
      <c r="O11" s="7"/>
      <c r="P11" s="5"/>
      <c r="Q11" s="5"/>
      <c r="R11" s="5"/>
      <c r="S11" s="6"/>
      <c r="T11" s="2"/>
    </row>
    <row r="12" spans="1:20" ht="13.5" thickBot="1" x14ac:dyDescent="0.35">
      <c r="A12" s="68"/>
      <c r="B12" s="10"/>
      <c r="C12" s="1012">
        <v>41660</v>
      </c>
      <c r="D12" s="1013"/>
      <c r="E12" s="1012">
        <v>41674</v>
      </c>
      <c r="F12" s="1013"/>
      <c r="G12" s="1012">
        <v>41695</v>
      </c>
      <c r="H12" s="1013"/>
      <c r="I12" s="1012">
        <v>41716</v>
      </c>
      <c r="J12" s="1013"/>
      <c r="K12" s="1012">
        <v>41737</v>
      </c>
      <c r="L12" s="1013"/>
      <c r="M12" s="1012">
        <v>41751</v>
      </c>
      <c r="N12" s="1013"/>
      <c r="O12" s="1012">
        <v>41765</v>
      </c>
      <c r="P12" s="1013"/>
      <c r="Q12" s="1012">
        <v>41786</v>
      </c>
      <c r="R12" s="1013"/>
      <c r="S12" s="1036" t="s">
        <v>159</v>
      </c>
      <c r="T12" s="1036" t="s">
        <v>160</v>
      </c>
    </row>
    <row r="13" spans="1:20" ht="16" thickBot="1" x14ac:dyDescent="0.4">
      <c r="A13" s="126" t="s">
        <v>20</v>
      </c>
      <c r="B13" s="31" t="s">
        <v>3</v>
      </c>
      <c r="C13" s="32" t="s">
        <v>0</v>
      </c>
      <c r="D13" s="33" t="s">
        <v>2</v>
      </c>
      <c r="E13" s="32" t="s">
        <v>0</v>
      </c>
      <c r="F13" s="33" t="s">
        <v>2</v>
      </c>
      <c r="G13" s="32" t="s">
        <v>0</v>
      </c>
      <c r="H13" s="33" t="s">
        <v>2</v>
      </c>
      <c r="I13" s="32" t="s">
        <v>0</v>
      </c>
      <c r="J13" s="33" t="s">
        <v>2</v>
      </c>
      <c r="K13" s="32" t="s">
        <v>0</v>
      </c>
      <c r="L13" s="33" t="s">
        <v>2</v>
      </c>
      <c r="M13" s="32" t="s">
        <v>0</v>
      </c>
      <c r="N13" s="33" t="s">
        <v>2</v>
      </c>
      <c r="O13" s="32" t="s">
        <v>0</v>
      </c>
      <c r="P13" s="33" t="s">
        <v>2</v>
      </c>
      <c r="Q13" s="32" t="s">
        <v>0</v>
      </c>
      <c r="R13" s="33" t="s">
        <v>2</v>
      </c>
      <c r="S13" s="1037"/>
      <c r="T13" s="1037"/>
    </row>
    <row r="14" spans="1:20" ht="16" thickBot="1" x14ac:dyDescent="0.4">
      <c r="A14" s="1043" t="s">
        <v>61</v>
      </c>
      <c r="B14" s="1044"/>
      <c r="C14" s="1044"/>
      <c r="D14" s="104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4"/>
      <c r="T14" s="1045"/>
    </row>
    <row r="15" spans="1:20" ht="13" x14ac:dyDescent="0.3">
      <c r="A15" s="39">
        <v>1</v>
      </c>
      <c r="B15" s="54" t="s">
        <v>41</v>
      </c>
      <c r="C15" s="24">
        <v>2</v>
      </c>
      <c r="D15" s="25">
        <v>12</v>
      </c>
      <c r="E15" s="24">
        <v>2</v>
      </c>
      <c r="F15" s="25">
        <v>17</v>
      </c>
      <c r="G15" s="22">
        <v>2</v>
      </c>
      <c r="H15" s="23">
        <v>12</v>
      </c>
      <c r="I15" s="320">
        <v>7</v>
      </c>
      <c r="J15" s="203">
        <v>12</v>
      </c>
      <c r="K15" s="320">
        <v>9</v>
      </c>
      <c r="L15" s="203">
        <v>8</v>
      </c>
      <c r="M15" s="51">
        <v>3</v>
      </c>
      <c r="N15" s="70">
        <v>14</v>
      </c>
      <c r="O15" s="24">
        <v>1</v>
      </c>
      <c r="P15" s="25">
        <v>16</v>
      </c>
      <c r="Q15" s="22">
        <v>1</v>
      </c>
      <c r="R15" s="23">
        <v>21</v>
      </c>
      <c r="S15" s="20">
        <f t="shared" ref="S15:S22" si="0">SUM(D15,F15,H15,J15,L15,N15,P15,R15)</f>
        <v>112</v>
      </c>
      <c r="T15" s="381">
        <f>S15-J15-L15</f>
        <v>92</v>
      </c>
    </row>
    <row r="16" spans="1:20" ht="13" x14ac:dyDescent="0.3">
      <c r="A16" s="40">
        <v>2</v>
      </c>
      <c r="B16" s="98" t="s">
        <v>49</v>
      </c>
      <c r="C16" s="24">
        <v>1</v>
      </c>
      <c r="D16" s="25">
        <v>15</v>
      </c>
      <c r="E16" s="24">
        <v>3</v>
      </c>
      <c r="F16" s="25">
        <v>14</v>
      </c>
      <c r="G16" s="411"/>
      <c r="H16" s="412"/>
      <c r="I16" s="24">
        <v>10</v>
      </c>
      <c r="J16" s="25">
        <v>9</v>
      </c>
      <c r="K16" s="24">
        <v>4</v>
      </c>
      <c r="L16" s="25">
        <v>13</v>
      </c>
      <c r="M16" s="51">
        <v>6</v>
      </c>
      <c r="N16" s="413">
        <v>8</v>
      </c>
      <c r="O16" s="24">
        <v>3</v>
      </c>
      <c r="P16" s="25">
        <v>10</v>
      </c>
      <c r="Q16" s="24">
        <v>3</v>
      </c>
      <c r="R16" s="25">
        <v>15</v>
      </c>
      <c r="S16" s="20">
        <f t="shared" si="0"/>
        <v>84</v>
      </c>
      <c r="T16" s="414">
        <f>S16-8</f>
        <v>76</v>
      </c>
    </row>
    <row r="17" spans="1:20" ht="13" x14ac:dyDescent="0.3">
      <c r="A17" s="48">
        <v>3</v>
      </c>
      <c r="B17" s="54" t="s">
        <v>42</v>
      </c>
      <c r="C17" s="24">
        <v>3</v>
      </c>
      <c r="D17" s="25">
        <v>9</v>
      </c>
      <c r="E17" s="24">
        <v>9</v>
      </c>
      <c r="F17" s="25">
        <v>7</v>
      </c>
      <c r="G17" s="24">
        <v>1</v>
      </c>
      <c r="H17" s="25">
        <v>15</v>
      </c>
      <c r="I17" s="24">
        <v>4</v>
      </c>
      <c r="J17" s="25">
        <v>15</v>
      </c>
      <c r="K17" s="322"/>
      <c r="L17" s="194"/>
      <c r="M17" s="51">
        <v>5</v>
      </c>
      <c r="N17" s="70">
        <v>9</v>
      </c>
      <c r="O17" s="322">
        <v>8</v>
      </c>
      <c r="P17" s="194">
        <v>4</v>
      </c>
      <c r="Q17" s="24">
        <v>4</v>
      </c>
      <c r="R17" s="25">
        <v>13</v>
      </c>
      <c r="S17" s="20">
        <f t="shared" si="0"/>
        <v>72</v>
      </c>
      <c r="T17" s="216">
        <f>S17-P17</f>
        <v>68</v>
      </c>
    </row>
    <row r="18" spans="1:20" ht="13" x14ac:dyDescent="0.3">
      <c r="A18" s="48">
        <v>4</v>
      </c>
      <c r="B18" s="98" t="s">
        <v>255</v>
      </c>
      <c r="C18" s="24"/>
      <c r="D18" s="25"/>
      <c r="E18" s="24">
        <v>6</v>
      </c>
      <c r="F18" s="25">
        <v>10</v>
      </c>
      <c r="G18" s="24"/>
      <c r="H18" s="25"/>
      <c r="I18" s="24">
        <v>3</v>
      </c>
      <c r="J18" s="25">
        <v>17</v>
      </c>
      <c r="K18" s="24">
        <v>5</v>
      </c>
      <c r="L18" s="25">
        <v>12</v>
      </c>
      <c r="M18" s="51"/>
      <c r="N18" s="70"/>
      <c r="O18" s="24">
        <v>7</v>
      </c>
      <c r="P18" s="25">
        <v>5</v>
      </c>
      <c r="Q18" s="24">
        <v>2</v>
      </c>
      <c r="R18" s="25">
        <v>18</v>
      </c>
      <c r="S18" s="20">
        <f t="shared" si="0"/>
        <v>62</v>
      </c>
      <c r="T18" s="216">
        <f>S18</f>
        <v>62</v>
      </c>
    </row>
    <row r="19" spans="1:20" ht="13" x14ac:dyDescent="0.3">
      <c r="A19" s="48">
        <v>5</v>
      </c>
      <c r="B19" s="54" t="s">
        <v>269</v>
      </c>
      <c r="C19" s="24"/>
      <c r="D19" s="25"/>
      <c r="E19" s="24"/>
      <c r="F19" s="25"/>
      <c r="G19" s="24"/>
      <c r="H19" s="25"/>
      <c r="I19" s="24"/>
      <c r="J19" s="25"/>
      <c r="K19" s="24">
        <v>2</v>
      </c>
      <c r="L19" s="25">
        <v>18</v>
      </c>
      <c r="M19" s="51">
        <v>2</v>
      </c>
      <c r="N19" s="70">
        <v>15</v>
      </c>
      <c r="O19" s="24">
        <v>2</v>
      </c>
      <c r="P19" s="25">
        <v>13</v>
      </c>
      <c r="Q19" s="24">
        <v>9</v>
      </c>
      <c r="R19" s="25">
        <v>8</v>
      </c>
      <c r="S19" s="20">
        <f t="shared" si="0"/>
        <v>54</v>
      </c>
      <c r="T19" s="216">
        <f>S19</f>
        <v>54</v>
      </c>
    </row>
    <row r="20" spans="1:20" ht="13.5" thickBot="1" x14ac:dyDescent="0.35">
      <c r="A20" s="48">
        <v>5</v>
      </c>
      <c r="B20" s="285" t="s">
        <v>32</v>
      </c>
      <c r="C20" s="241"/>
      <c r="D20" s="243"/>
      <c r="E20" s="241">
        <v>1</v>
      </c>
      <c r="F20" s="243">
        <v>20</v>
      </c>
      <c r="G20" s="241">
        <v>3</v>
      </c>
      <c r="H20" s="242">
        <v>9</v>
      </c>
      <c r="I20" s="241"/>
      <c r="J20" s="243"/>
      <c r="K20" s="241"/>
      <c r="L20" s="243"/>
      <c r="M20" s="244">
        <v>1</v>
      </c>
      <c r="N20" s="245">
        <v>18</v>
      </c>
      <c r="O20" s="246"/>
      <c r="P20" s="243"/>
      <c r="Q20" s="241"/>
      <c r="R20" s="243"/>
      <c r="S20" s="247">
        <f>SUM(D20,F20,H20,J20,L20,N20,P20,R20)</f>
        <v>47</v>
      </c>
      <c r="T20" s="415">
        <f>S20</f>
        <v>47</v>
      </c>
    </row>
    <row r="21" spans="1:20" ht="13" x14ac:dyDescent="0.3">
      <c r="A21" s="49">
        <v>7</v>
      </c>
      <c r="B21" s="383" t="s">
        <v>263</v>
      </c>
      <c r="C21" s="384"/>
      <c r="D21" s="385"/>
      <c r="E21" s="384"/>
      <c r="F21" s="385"/>
      <c r="G21" s="384"/>
      <c r="H21" s="386"/>
      <c r="I21" s="384">
        <v>1</v>
      </c>
      <c r="J21" s="385">
        <v>23</v>
      </c>
      <c r="K21" s="384">
        <v>3</v>
      </c>
      <c r="L21" s="385">
        <v>15</v>
      </c>
      <c r="M21" s="387">
        <v>4</v>
      </c>
      <c r="N21" s="388">
        <v>8</v>
      </c>
      <c r="O21" s="389"/>
      <c r="P21" s="385"/>
      <c r="Q21" s="384"/>
      <c r="R21" s="385"/>
      <c r="S21" s="298">
        <f>SUM(D21,F21,H21,J21,L21,N21,P21,R21)</f>
        <v>46</v>
      </c>
      <c r="T21" s="298">
        <f>S21</f>
        <v>46</v>
      </c>
    </row>
    <row r="22" spans="1:20" ht="13" x14ac:dyDescent="0.3">
      <c r="A22" s="49">
        <v>8</v>
      </c>
      <c r="B22" s="98" t="s">
        <v>178</v>
      </c>
      <c r="C22" s="72">
        <v>3</v>
      </c>
      <c r="D22" s="73">
        <v>9</v>
      </c>
      <c r="E22" s="72">
        <v>12</v>
      </c>
      <c r="F22" s="73">
        <v>4</v>
      </c>
      <c r="G22" s="72">
        <v>6</v>
      </c>
      <c r="H22" s="73">
        <v>5</v>
      </c>
      <c r="I22" s="327"/>
      <c r="J22" s="327"/>
      <c r="K22" s="72">
        <v>8</v>
      </c>
      <c r="L22" s="73">
        <v>9</v>
      </c>
      <c r="M22" s="53">
        <v>8</v>
      </c>
      <c r="N22" s="149">
        <v>6</v>
      </c>
      <c r="O22" s="327">
        <v>10</v>
      </c>
      <c r="P22" s="197">
        <v>2</v>
      </c>
      <c r="Q22" s="72">
        <v>10</v>
      </c>
      <c r="R22" s="73">
        <v>7</v>
      </c>
      <c r="S22" s="49">
        <f t="shared" si="0"/>
        <v>42</v>
      </c>
      <c r="T22" s="49">
        <f>S22-P22</f>
        <v>40</v>
      </c>
    </row>
    <row r="23" spans="1:20" ht="13" x14ac:dyDescent="0.3">
      <c r="A23" s="49">
        <v>9</v>
      </c>
      <c r="B23" s="21" t="s">
        <v>192</v>
      </c>
      <c r="C23" s="24"/>
      <c r="D23" s="25"/>
      <c r="E23" s="24"/>
      <c r="F23" s="25"/>
      <c r="G23" s="24"/>
      <c r="H23" s="25"/>
      <c r="I23" s="24">
        <v>5</v>
      </c>
      <c r="J23" s="25">
        <v>14</v>
      </c>
      <c r="K23" s="24">
        <v>1</v>
      </c>
      <c r="L23" s="25">
        <v>21</v>
      </c>
      <c r="M23" s="51"/>
      <c r="N23" s="70"/>
      <c r="O23" s="24"/>
      <c r="P23" s="25"/>
      <c r="Q23" s="24"/>
      <c r="R23" s="25"/>
      <c r="S23" s="49">
        <f t="shared" ref="S23:S41" si="1">SUM(D23,F23,H23,J23,L23,N23,P23,R23)</f>
        <v>35</v>
      </c>
      <c r="T23" s="20">
        <f t="shared" ref="T23:T41" si="2">S23</f>
        <v>35</v>
      </c>
    </row>
    <row r="24" spans="1:20" ht="13" x14ac:dyDescent="0.3">
      <c r="A24" s="49">
        <v>10</v>
      </c>
      <c r="B24" s="177" t="s">
        <v>167</v>
      </c>
      <c r="C24" s="24">
        <v>5</v>
      </c>
      <c r="D24" s="25">
        <v>6</v>
      </c>
      <c r="E24" s="106"/>
      <c r="F24" s="107"/>
      <c r="G24" s="24"/>
      <c r="H24" s="25"/>
      <c r="I24" s="106">
        <v>11</v>
      </c>
      <c r="J24" s="107">
        <v>8</v>
      </c>
      <c r="K24" s="106">
        <v>7</v>
      </c>
      <c r="L24" s="25">
        <v>10</v>
      </c>
      <c r="M24" s="63"/>
      <c r="N24" s="108"/>
      <c r="O24" s="106"/>
      <c r="P24" s="107"/>
      <c r="Q24" s="106">
        <v>7</v>
      </c>
      <c r="R24" s="107">
        <v>10</v>
      </c>
      <c r="S24" s="20">
        <f t="shared" si="1"/>
        <v>34</v>
      </c>
      <c r="T24" s="20">
        <f t="shared" si="2"/>
        <v>34</v>
      </c>
    </row>
    <row r="25" spans="1:20" ht="13" x14ac:dyDescent="0.3">
      <c r="A25" s="49">
        <v>11</v>
      </c>
      <c r="B25" s="21" t="s">
        <v>27</v>
      </c>
      <c r="C25" s="24"/>
      <c r="D25" s="25"/>
      <c r="E25" s="24">
        <v>5</v>
      </c>
      <c r="F25" s="25">
        <v>11</v>
      </c>
      <c r="G25" s="24"/>
      <c r="H25" s="25"/>
      <c r="I25" s="24"/>
      <c r="J25" s="25"/>
      <c r="K25" s="24"/>
      <c r="L25" s="25"/>
      <c r="M25" s="51"/>
      <c r="N25" s="70"/>
      <c r="O25" s="24">
        <v>6</v>
      </c>
      <c r="P25" s="25">
        <v>6</v>
      </c>
      <c r="Q25" s="24">
        <v>6</v>
      </c>
      <c r="R25" s="25">
        <v>11</v>
      </c>
      <c r="S25" s="20">
        <f t="shared" si="1"/>
        <v>28</v>
      </c>
      <c r="T25" s="20">
        <f t="shared" si="2"/>
        <v>28</v>
      </c>
    </row>
    <row r="26" spans="1:20" ht="13" x14ac:dyDescent="0.3">
      <c r="A26" s="49">
        <v>12</v>
      </c>
      <c r="B26" s="98" t="s">
        <v>22</v>
      </c>
      <c r="C26" s="24"/>
      <c r="D26" s="25"/>
      <c r="E26" s="24">
        <v>3</v>
      </c>
      <c r="F26" s="25">
        <v>14</v>
      </c>
      <c r="G26" s="24">
        <v>3</v>
      </c>
      <c r="H26" s="25">
        <v>9</v>
      </c>
      <c r="I26" s="24"/>
      <c r="J26" s="25"/>
      <c r="K26" s="24"/>
      <c r="L26" s="25"/>
      <c r="M26" s="51"/>
      <c r="N26" s="70"/>
      <c r="O26" s="24"/>
      <c r="P26" s="25"/>
      <c r="Q26" s="24"/>
      <c r="R26" s="25"/>
      <c r="S26" s="20">
        <f t="shared" si="1"/>
        <v>23</v>
      </c>
      <c r="T26" s="20">
        <f t="shared" si="2"/>
        <v>23</v>
      </c>
    </row>
    <row r="27" spans="1:20" ht="13" x14ac:dyDescent="0.3">
      <c r="A27" s="49">
        <v>13</v>
      </c>
      <c r="B27" s="130" t="s">
        <v>205</v>
      </c>
      <c r="C27" s="24"/>
      <c r="D27" s="25"/>
      <c r="E27" s="24">
        <v>7</v>
      </c>
      <c r="F27" s="25">
        <v>9</v>
      </c>
      <c r="G27" s="24"/>
      <c r="H27" s="25"/>
      <c r="I27" s="24">
        <v>6</v>
      </c>
      <c r="J27" s="25">
        <v>13</v>
      </c>
      <c r="K27" s="24"/>
      <c r="L27" s="25"/>
      <c r="M27" s="51"/>
      <c r="N27" s="70"/>
      <c r="O27" s="24"/>
      <c r="P27" s="25"/>
      <c r="Q27" s="24"/>
      <c r="R27" s="25"/>
      <c r="S27" s="20">
        <f t="shared" si="1"/>
        <v>22</v>
      </c>
      <c r="T27" s="49">
        <f t="shared" si="2"/>
        <v>22</v>
      </c>
    </row>
    <row r="28" spans="1:20" ht="13" x14ac:dyDescent="0.3">
      <c r="A28" s="49">
        <v>14</v>
      </c>
      <c r="B28" s="21" t="s">
        <v>264</v>
      </c>
      <c r="C28" s="24"/>
      <c r="D28" s="25"/>
      <c r="E28" s="24"/>
      <c r="F28" s="25"/>
      <c r="G28" s="24"/>
      <c r="H28" s="25"/>
      <c r="I28" s="24">
        <v>2</v>
      </c>
      <c r="J28" s="25">
        <v>20</v>
      </c>
      <c r="K28" s="24"/>
      <c r="L28" s="25"/>
      <c r="M28" s="51"/>
      <c r="N28" s="70"/>
      <c r="O28" s="24"/>
      <c r="P28" s="25"/>
      <c r="Q28" s="24"/>
      <c r="R28" s="25"/>
      <c r="S28" s="20">
        <f t="shared" si="1"/>
        <v>20</v>
      </c>
      <c r="T28" s="49">
        <f t="shared" si="2"/>
        <v>20</v>
      </c>
    </row>
    <row r="29" spans="1:20" ht="13" x14ac:dyDescent="0.3">
      <c r="A29" s="49">
        <v>15</v>
      </c>
      <c r="B29" s="21" t="s">
        <v>39</v>
      </c>
      <c r="C29" s="24"/>
      <c r="D29" s="25"/>
      <c r="E29" s="24">
        <v>11</v>
      </c>
      <c r="F29" s="25">
        <v>5</v>
      </c>
      <c r="G29" s="24"/>
      <c r="H29" s="25"/>
      <c r="I29" s="24"/>
      <c r="J29" s="25"/>
      <c r="K29" s="24"/>
      <c r="L29" s="25"/>
      <c r="M29" s="51">
        <v>9</v>
      </c>
      <c r="N29" s="70">
        <v>5</v>
      </c>
      <c r="O29" s="24"/>
      <c r="P29" s="25"/>
      <c r="Q29" s="24">
        <v>12</v>
      </c>
      <c r="R29" s="25">
        <v>5</v>
      </c>
      <c r="S29" s="20">
        <f t="shared" si="1"/>
        <v>15</v>
      </c>
      <c r="T29" s="49">
        <f t="shared" si="2"/>
        <v>15</v>
      </c>
    </row>
    <row r="30" spans="1:20" ht="13" x14ac:dyDescent="0.3">
      <c r="A30" s="49">
        <v>16</v>
      </c>
      <c r="B30" s="165" t="s">
        <v>202</v>
      </c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>
        <v>3</v>
      </c>
      <c r="N30" s="25">
        <v>14</v>
      </c>
      <c r="O30" s="24"/>
      <c r="P30" s="25"/>
      <c r="Q30" s="24"/>
      <c r="R30" s="25"/>
      <c r="S30" s="20">
        <f t="shared" si="1"/>
        <v>14</v>
      </c>
      <c r="T30" s="49">
        <f t="shared" si="2"/>
        <v>14</v>
      </c>
    </row>
    <row r="31" spans="1:20" ht="13" x14ac:dyDescent="0.3">
      <c r="A31" s="49">
        <v>17</v>
      </c>
      <c r="B31" s="21" t="s">
        <v>207</v>
      </c>
      <c r="C31" s="24"/>
      <c r="D31" s="25"/>
      <c r="E31" s="24">
        <v>8</v>
      </c>
      <c r="F31" s="25">
        <v>8</v>
      </c>
      <c r="G31" s="24">
        <v>9</v>
      </c>
      <c r="H31" s="25">
        <v>2</v>
      </c>
      <c r="I31" s="24"/>
      <c r="J31" s="25"/>
      <c r="K31" s="24"/>
      <c r="L31" s="25"/>
      <c r="M31" s="51"/>
      <c r="N31" s="70"/>
      <c r="O31" s="4">
        <v>9</v>
      </c>
      <c r="P31" s="25">
        <v>3</v>
      </c>
      <c r="Q31" s="24"/>
      <c r="R31" s="25"/>
      <c r="S31" s="20">
        <f t="shared" si="1"/>
        <v>13</v>
      </c>
      <c r="T31" s="49">
        <f t="shared" si="2"/>
        <v>13</v>
      </c>
    </row>
    <row r="32" spans="1:20" ht="13" x14ac:dyDescent="0.3">
      <c r="A32" s="49">
        <v>18</v>
      </c>
      <c r="B32" s="21" t="s">
        <v>34</v>
      </c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  <c r="Q32" s="24">
        <v>5</v>
      </c>
      <c r="R32" s="25">
        <v>12</v>
      </c>
      <c r="S32" s="20">
        <f t="shared" si="1"/>
        <v>12</v>
      </c>
      <c r="T32" s="49">
        <f t="shared" si="2"/>
        <v>12</v>
      </c>
    </row>
    <row r="33" spans="1:20" ht="13" x14ac:dyDescent="0.3">
      <c r="A33" s="49">
        <v>19</v>
      </c>
      <c r="B33" s="21" t="s">
        <v>265</v>
      </c>
      <c r="C33" s="24"/>
      <c r="D33" s="25"/>
      <c r="E33" s="24"/>
      <c r="F33" s="25"/>
      <c r="G33" s="24"/>
      <c r="H33" s="25"/>
      <c r="I33" s="24">
        <v>8</v>
      </c>
      <c r="J33" s="25">
        <v>11</v>
      </c>
      <c r="K33" s="24"/>
      <c r="L33" s="25"/>
      <c r="M33" s="51"/>
      <c r="N33" s="70"/>
      <c r="O33" s="158"/>
      <c r="P33" s="71"/>
      <c r="Q33" s="24"/>
      <c r="R33" s="25"/>
      <c r="S33" s="20">
        <f t="shared" si="1"/>
        <v>11</v>
      </c>
      <c r="T33" s="49">
        <f t="shared" si="2"/>
        <v>11</v>
      </c>
    </row>
    <row r="34" spans="1:20" ht="13" x14ac:dyDescent="0.3">
      <c r="A34" s="49">
        <v>19</v>
      </c>
      <c r="B34" s="21" t="s">
        <v>25</v>
      </c>
      <c r="C34" s="24"/>
      <c r="D34" s="25"/>
      <c r="E34" s="24"/>
      <c r="F34" s="25"/>
      <c r="G34" s="24"/>
      <c r="H34" s="25"/>
      <c r="I34" s="24"/>
      <c r="J34" s="25"/>
      <c r="K34" s="24">
        <v>6</v>
      </c>
      <c r="L34" s="25">
        <v>11</v>
      </c>
      <c r="M34" s="51"/>
      <c r="N34" s="70"/>
      <c r="O34" s="24"/>
      <c r="P34" s="25"/>
      <c r="Q34" s="24"/>
      <c r="R34" s="25"/>
      <c r="S34" s="20">
        <f t="shared" si="1"/>
        <v>11</v>
      </c>
      <c r="T34" s="49">
        <f t="shared" si="2"/>
        <v>11</v>
      </c>
    </row>
    <row r="35" spans="1:20" ht="13" x14ac:dyDescent="0.3">
      <c r="A35" s="49">
        <v>21</v>
      </c>
      <c r="B35" s="21" t="s">
        <v>266</v>
      </c>
      <c r="C35" s="24"/>
      <c r="D35" s="25"/>
      <c r="E35" s="24"/>
      <c r="F35" s="25"/>
      <c r="G35" s="24"/>
      <c r="H35" s="25"/>
      <c r="I35" s="24">
        <v>9</v>
      </c>
      <c r="J35" s="25">
        <v>10</v>
      </c>
      <c r="K35" s="24"/>
      <c r="L35" s="25"/>
      <c r="M35" s="51"/>
      <c r="N35" s="70"/>
      <c r="O35" s="24"/>
      <c r="P35" s="25"/>
      <c r="Q35" s="24"/>
      <c r="R35" s="25"/>
      <c r="S35" s="20">
        <f t="shared" si="1"/>
        <v>10</v>
      </c>
      <c r="T35" s="49">
        <f t="shared" si="2"/>
        <v>10</v>
      </c>
    </row>
    <row r="36" spans="1:20" ht="13" x14ac:dyDescent="0.3">
      <c r="A36" s="49"/>
      <c r="B36" s="21" t="s">
        <v>257</v>
      </c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51"/>
      <c r="N36" s="70"/>
      <c r="O36" s="24">
        <v>4</v>
      </c>
      <c r="P36" s="25">
        <v>8</v>
      </c>
      <c r="Q36" s="24"/>
      <c r="R36" s="25"/>
      <c r="S36" s="20">
        <f t="shared" si="1"/>
        <v>8</v>
      </c>
      <c r="T36" s="49">
        <f t="shared" si="2"/>
        <v>8</v>
      </c>
    </row>
    <row r="37" spans="1:20" ht="13" x14ac:dyDescent="0.3">
      <c r="A37" s="49">
        <v>22</v>
      </c>
      <c r="B37" s="21" t="s">
        <v>64</v>
      </c>
      <c r="C37" s="24"/>
      <c r="D37" s="25"/>
      <c r="E37" s="24"/>
      <c r="F37" s="25"/>
      <c r="G37" s="24"/>
      <c r="H37" s="25"/>
      <c r="I37" s="24"/>
      <c r="J37" s="25"/>
      <c r="K37" s="24"/>
      <c r="L37" s="25"/>
      <c r="M37" s="51">
        <v>7</v>
      </c>
      <c r="N37" s="70">
        <v>7</v>
      </c>
      <c r="O37" s="24"/>
      <c r="P37" s="25"/>
      <c r="Q37" s="24"/>
      <c r="R37" s="25"/>
      <c r="S37" s="20">
        <f t="shared" si="1"/>
        <v>7</v>
      </c>
      <c r="T37" s="49">
        <f t="shared" si="2"/>
        <v>7</v>
      </c>
    </row>
    <row r="38" spans="1:20" ht="13" x14ac:dyDescent="0.3">
      <c r="A38" s="49">
        <v>22</v>
      </c>
      <c r="B38" s="21" t="s">
        <v>118</v>
      </c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51"/>
      <c r="N38" s="70"/>
      <c r="O38" s="24">
        <v>5</v>
      </c>
      <c r="P38" s="25">
        <v>7</v>
      </c>
      <c r="Q38" s="24"/>
      <c r="R38" s="25"/>
      <c r="S38" s="20">
        <f t="shared" si="1"/>
        <v>7</v>
      </c>
      <c r="T38" s="49">
        <f t="shared" si="2"/>
        <v>7</v>
      </c>
    </row>
    <row r="39" spans="1:20" ht="13" x14ac:dyDescent="0.3">
      <c r="A39" s="49">
        <v>24</v>
      </c>
      <c r="B39" s="21" t="s">
        <v>271</v>
      </c>
      <c r="C39" s="24"/>
      <c r="D39" s="25"/>
      <c r="E39" s="24"/>
      <c r="F39" s="25"/>
      <c r="G39" s="24"/>
      <c r="H39" s="25"/>
      <c r="I39" s="24"/>
      <c r="J39" s="25"/>
      <c r="K39" s="24">
        <v>15</v>
      </c>
      <c r="L39" s="25">
        <v>2</v>
      </c>
      <c r="M39" s="24"/>
      <c r="N39" s="25"/>
      <c r="O39" s="24"/>
      <c r="P39" s="25"/>
      <c r="Q39" s="24">
        <v>15</v>
      </c>
      <c r="R39" s="25">
        <v>2</v>
      </c>
      <c r="S39" s="20">
        <f t="shared" si="1"/>
        <v>4</v>
      </c>
      <c r="T39" s="49">
        <f t="shared" si="2"/>
        <v>4</v>
      </c>
    </row>
    <row r="40" spans="1:20" ht="13" x14ac:dyDescent="0.3">
      <c r="A40" s="49">
        <v>25</v>
      </c>
      <c r="B40" s="132" t="s">
        <v>110</v>
      </c>
      <c r="C40" s="106"/>
      <c r="D40" s="107"/>
      <c r="E40" s="106"/>
      <c r="F40" s="107"/>
      <c r="G40" s="106"/>
      <c r="H40" s="107"/>
      <c r="I40" s="106"/>
      <c r="J40" s="107"/>
      <c r="K40" s="106"/>
      <c r="L40" s="107"/>
      <c r="M40" s="63">
        <v>12</v>
      </c>
      <c r="N40" s="108">
        <v>2</v>
      </c>
      <c r="O40" s="106"/>
      <c r="P40" s="107"/>
      <c r="Q40" s="106"/>
      <c r="R40" s="107"/>
      <c r="S40" s="20">
        <f t="shared" si="1"/>
        <v>2</v>
      </c>
      <c r="T40" s="49">
        <f t="shared" si="2"/>
        <v>2</v>
      </c>
    </row>
    <row r="41" spans="1:20" ht="13.5" thickBot="1" x14ac:dyDescent="0.35">
      <c r="A41" s="49">
        <v>26</v>
      </c>
      <c r="B41" s="55" t="s">
        <v>33</v>
      </c>
      <c r="C41" s="59"/>
      <c r="D41" s="60"/>
      <c r="E41" s="59"/>
      <c r="F41" s="60"/>
      <c r="G41" s="59"/>
      <c r="H41" s="60"/>
      <c r="I41" s="59"/>
      <c r="J41" s="60"/>
      <c r="K41" s="59"/>
      <c r="L41" s="60"/>
      <c r="M41" s="59">
        <v>13</v>
      </c>
      <c r="N41" s="60">
        <v>1</v>
      </c>
      <c r="O41" s="59"/>
      <c r="P41" s="60"/>
      <c r="Q41" s="59"/>
      <c r="R41" s="60"/>
      <c r="S41" s="45">
        <f t="shared" si="1"/>
        <v>1</v>
      </c>
      <c r="T41" s="45">
        <f t="shared" si="2"/>
        <v>1</v>
      </c>
    </row>
    <row r="42" spans="1:20" ht="13.5" thickBot="1" x14ac:dyDescent="0.35">
      <c r="A42" s="1040" t="s">
        <v>251</v>
      </c>
      <c r="B42" s="1041"/>
      <c r="C42" s="1041"/>
      <c r="D42" s="1041"/>
      <c r="E42" s="1041"/>
      <c r="F42" s="1041"/>
      <c r="G42" s="1041"/>
      <c r="H42" s="1041"/>
      <c r="I42" s="1041"/>
      <c r="J42" s="1041"/>
      <c r="K42" s="1041"/>
      <c r="L42" s="1041"/>
      <c r="M42" s="1041"/>
      <c r="N42" s="1041"/>
      <c r="O42" s="1041"/>
      <c r="P42" s="1041"/>
      <c r="Q42" s="1041"/>
      <c r="R42" s="1041"/>
      <c r="S42" s="1041"/>
      <c r="T42" s="1042"/>
    </row>
    <row r="43" spans="1:20" ht="13" x14ac:dyDescent="0.3">
      <c r="A43" s="39">
        <v>1</v>
      </c>
      <c r="B43" s="93" t="s">
        <v>225</v>
      </c>
      <c r="C43" s="22"/>
      <c r="D43" s="23"/>
      <c r="E43" s="22">
        <v>10</v>
      </c>
      <c r="F43" s="23">
        <v>6</v>
      </c>
      <c r="G43" s="22">
        <v>5</v>
      </c>
      <c r="H43" s="23">
        <v>6</v>
      </c>
      <c r="I43" s="22">
        <v>12</v>
      </c>
      <c r="J43" s="23">
        <v>7</v>
      </c>
      <c r="K43" s="182">
        <v>10</v>
      </c>
      <c r="L43" s="208">
        <v>7</v>
      </c>
      <c r="M43" s="50"/>
      <c r="N43" s="209"/>
      <c r="O43" s="22"/>
      <c r="P43" s="23"/>
      <c r="Q43" s="223">
        <v>8</v>
      </c>
      <c r="R43" s="23">
        <v>9</v>
      </c>
      <c r="S43" s="19">
        <f t="shared" ref="S43:S54" si="3">SUM(D43,F43,H43,J43,L43,N43,P43,R43)</f>
        <v>35</v>
      </c>
      <c r="T43" s="264">
        <f t="shared" ref="T43:T54" si="4">S43</f>
        <v>35</v>
      </c>
    </row>
    <row r="44" spans="1:20" ht="13" x14ac:dyDescent="0.3">
      <c r="A44" s="40">
        <v>2</v>
      </c>
      <c r="B44" s="54" t="s">
        <v>226</v>
      </c>
      <c r="C44" s="24">
        <v>7</v>
      </c>
      <c r="D44" s="25">
        <v>4</v>
      </c>
      <c r="E44" s="24"/>
      <c r="F44" s="25"/>
      <c r="G44" s="24">
        <v>7</v>
      </c>
      <c r="H44" s="25">
        <v>4</v>
      </c>
      <c r="I44" s="24">
        <v>14</v>
      </c>
      <c r="J44" s="25">
        <v>5</v>
      </c>
      <c r="K44" s="101">
        <v>13</v>
      </c>
      <c r="L44" s="99">
        <v>4</v>
      </c>
      <c r="M44" s="51"/>
      <c r="N44" s="70"/>
      <c r="O44" s="24">
        <v>11</v>
      </c>
      <c r="P44" s="25">
        <v>1</v>
      </c>
      <c r="Q44" s="224">
        <v>11</v>
      </c>
      <c r="R44" s="25">
        <v>6</v>
      </c>
      <c r="S44" s="20">
        <f t="shared" si="3"/>
        <v>24</v>
      </c>
      <c r="T44" s="414">
        <f t="shared" si="4"/>
        <v>24</v>
      </c>
    </row>
    <row r="45" spans="1:20" ht="13.5" thickBot="1" x14ac:dyDescent="0.35">
      <c r="A45" s="390">
        <v>3</v>
      </c>
      <c r="B45" s="238" t="s">
        <v>252</v>
      </c>
      <c r="C45" s="241">
        <v>6</v>
      </c>
      <c r="D45" s="243">
        <v>5</v>
      </c>
      <c r="E45" s="241">
        <v>14</v>
      </c>
      <c r="F45" s="243">
        <v>2</v>
      </c>
      <c r="G45" s="241">
        <v>8</v>
      </c>
      <c r="H45" s="243">
        <v>3</v>
      </c>
      <c r="I45" s="241">
        <v>16</v>
      </c>
      <c r="J45" s="243">
        <v>3</v>
      </c>
      <c r="K45" s="257"/>
      <c r="L45" s="258"/>
      <c r="M45" s="244"/>
      <c r="N45" s="245"/>
      <c r="O45" s="241"/>
      <c r="P45" s="243"/>
      <c r="Q45" s="261">
        <v>13</v>
      </c>
      <c r="R45" s="243">
        <v>4</v>
      </c>
      <c r="S45" s="247">
        <f t="shared" si="3"/>
        <v>17</v>
      </c>
      <c r="T45" s="415">
        <f t="shared" si="4"/>
        <v>17</v>
      </c>
    </row>
    <row r="46" spans="1:20" ht="13" x14ac:dyDescent="0.3">
      <c r="A46" s="20">
        <v>4</v>
      </c>
      <c r="B46" s="98" t="s">
        <v>234</v>
      </c>
      <c r="C46" s="72">
        <v>8</v>
      </c>
      <c r="D46" s="73">
        <v>3</v>
      </c>
      <c r="E46" s="72">
        <v>13</v>
      </c>
      <c r="F46" s="73">
        <v>3</v>
      </c>
      <c r="G46" s="72"/>
      <c r="H46" s="73"/>
      <c r="I46" s="72"/>
      <c r="J46" s="73"/>
      <c r="K46" s="133">
        <v>12</v>
      </c>
      <c r="L46" s="184">
        <v>5</v>
      </c>
      <c r="M46" s="53">
        <v>11</v>
      </c>
      <c r="N46" s="149">
        <v>3</v>
      </c>
      <c r="O46" s="72"/>
      <c r="P46" s="73"/>
      <c r="Q46" s="225"/>
      <c r="R46" s="73"/>
      <c r="S46" s="49">
        <f t="shared" si="3"/>
        <v>14</v>
      </c>
      <c r="T46" s="49">
        <f t="shared" si="4"/>
        <v>14</v>
      </c>
    </row>
    <row r="47" spans="1:20" ht="13" x14ac:dyDescent="0.3">
      <c r="A47" s="20">
        <v>5</v>
      </c>
      <c r="B47" s="98" t="s">
        <v>227</v>
      </c>
      <c r="C47" s="72"/>
      <c r="D47" s="73"/>
      <c r="E47" s="72"/>
      <c r="F47" s="73"/>
      <c r="G47" s="72"/>
      <c r="H47" s="73"/>
      <c r="I47" s="72">
        <v>15</v>
      </c>
      <c r="J47" s="73">
        <v>4</v>
      </c>
      <c r="K47" s="133"/>
      <c r="L47" s="184"/>
      <c r="M47" s="53">
        <v>10</v>
      </c>
      <c r="N47" s="73">
        <v>4</v>
      </c>
      <c r="O47" s="297"/>
      <c r="P47" s="73"/>
      <c r="Q47" s="225"/>
      <c r="R47" s="73"/>
      <c r="S47" s="20">
        <f t="shared" si="3"/>
        <v>8</v>
      </c>
      <c r="T47" s="20">
        <f t="shared" si="4"/>
        <v>8</v>
      </c>
    </row>
    <row r="48" spans="1:20" ht="13" x14ac:dyDescent="0.3">
      <c r="A48" s="20">
        <v>6</v>
      </c>
      <c r="B48" s="98" t="s">
        <v>267</v>
      </c>
      <c r="C48" s="72"/>
      <c r="D48" s="73"/>
      <c r="E48" s="72"/>
      <c r="F48" s="73"/>
      <c r="G48" s="72"/>
      <c r="H48" s="73"/>
      <c r="I48" s="72">
        <v>13</v>
      </c>
      <c r="J48" s="73">
        <v>6</v>
      </c>
      <c r="K48" s="133"/>
      <c r="L48" s="184"/>
      <c r="M48" s="53"/>
      <c r="N48" s="73"/>
      <c r="O48" s="297"/>
      <c r="P48" s="73"/>
      <c r="Q48" s="225"/>
      <c r="R48" s="73"/>
      <c r="S48" s="20">
        <f t="shared" si="3"/>
        <v>6</v>
      </c>
      <c r="T48" s="20">
        <f t="shared" si="4"/>
        <v>6</v>
      </c>
    </row>
    <row r="49" spans="1:20" ht="13" x14ac:dyDescent="0.3">
      <c r="A49" s="20">
        <v>6</v>
      </c>
      <c r="B49" s="54" t="s">
        <v>270</v>
      </c>
      <c r="C49" s="24"/>
      <c r="D49" s="25"/>
      <c r="E49" s="24"/>
      <c r="F49" s="25"/>
      <c r="G49" s="24"/>
      <c r="H49" s="25"/>
      <c r="I49" s="24"/>
      <c r="J49" s="25"/>
      <c r="K49" s="101">
        <v>14</v>
      </c>
      <c r="L49" s="99">
        <v>3</v>
      </c>
      <c r="M49" s="51"/>
      <c r="N49" s="70"/>
      <c r="O49" s="24"/>
      <c r="P49" s="25"/>
      <c r="Q49" s="224">
        <v>14</v>
      </c>
      <c r="R49" s="25">
        <v>3</v>
      </c>
      <c r="S49" s="20">
        <f t="shared" si="3"/>
        <v>6</v>
      </c>
      <c r="T49" s="20">
        <f t="shared" si="4"/>
        <v>6</v>
      </c>
    </row>
    <row r="50" spans="1:20" ht="13" x14ac:dyDescent="0.3">
      <c r="A50" s="20">
        <v>8</v>
      </c>
      <c r="B50" s="98" t="s">
        <v>253</v>
      </c>
      <c r="C50" s="72">
        <v>9</v>
      </c>
      <c r="D50" s="73">
        <v>2</v>
      </c>
      <c r="E50" s="72">
        <v>15</v>
      </c>
      <c r="F50" s="73">
        <v>1</v>
      </c>
      <c r="G50" s="72"/>
      <c r="H50" s="73"/>
      <c r="I50" s="72"/>
      <c r="J50" s="73"/>
      <c r="K50" s="133"/>
      <c r="L50" s="184"/>
      <c r="M50" s="53"/>
      <c r="N50" s="73"/>
      <c r="O50" s="297"/>
      <c r="P50" s="73"/>
      <c r="Q50" s="225"/>
      <c r="R50" s="73"/>
      <c r="S50" s="20">
        <f t="shared" si="3"/>
        <v>3</v>
      </c>
      <c r="T50" s="20">
        <f t="shared" si="4"/>
        <v>3</v>
      </c>
    </row>
    <row r="51" spans="1:20" ht="13" x14ac:dyDescent="0.3">
      <c r="A51" s="20">
        <v>8</v>
      </c>
      <c r="B51" s="98" t="s">
        <v>36</v>
      </c>
      <c r="C51" s="72"/>
      <c r="D51" s="73"/>
      <c r="E51" s="72"/>
      <c r="F51" s="73"/>
      <c r="G51" s="72">
        <v>10</v>
      </c>
      <c r="H51" s="73">
        <v>1</v>
      </c>
      <c r="I51" s="72">
        <v>17</v>
      </c>
      <c r="J51" s="73">
        <v>2</v>
      </c>
      <c r="K51" s="133"/>
      <c r="L51" s="184"/>
      <c r="M51" s="53"/>
      <c r="N51" s="149"/>
      <c r="O51" s="72"/>
      <c r="P51" s="73"/>
      <c r="Q51" s="225"/>
      <c r="R51" s="73"/>
      <c r="S51" s="20">
        <f t="shared" si="3"/>
        <v>3</v>
      </c>
      <c r="T51" s="20">
        <f t="shared" si="4"/>
        <v>3</v>
      </c>
    </row>
    <row r="52" spans="1:20" ht="13" x14ac:dyDescent="0.3">
      <c r="A52" s="20">
        <v>10</v>
      </c>
      <c r="B52" s="98" t="s">
        <v>272</v>
      </c>
      <c r="C52" s="72"/>
      <c r="D52" s="73"/>
      <c r="E52" s="72"/>
      <c r="F52" s="73"/>
      <c r="G52" s="72"/>
      <c r="H52" s="73"/>
      <c r="I52" s="72"/>
      <c r="J52" s="73"/>
      <c r="K52" s="133">
        <v>16</v>
      </c>
      <c r="L52" s="184">
        <v>1</v>
      </c>
      <c r="M52" s="53"/>
      <c r="N52" s="149"/>
      <c r="O52" s="72"/>
      <c r="P52" s="73"/>
      <c r="Q52" s="225">
        <v>16</v>
      </c>
      <c r="R52" s="73">
        <v>1</v>
      </c>
      <c r="S52" s="20">
        <f t="shared" si="3"/>
        <v>2</v>
      </c>
      <c r="T52" s="20">
        <f t="shared" si="4"/>
        <v>2</v>
      </c>
    </row>
    <row r="53" spans="1:20" ht="13" x14ac:dyDescent="0.3">
      <c r="A53" s="20">
        <v>11</v>
      </c>
      <c r="B53" s="98" t="s">
        <v>254</v>
      </c>
      <c r="C53" s="72">
        <v>10</v>
      </c>
      <c r="D53" s="73">
        <v>1</v>
      </c>
      <c r="E53" s="72"/>
      <c r="F53" s="73"/>
      <c r="G53" s="72"/>
      <c r="H53" s="73"/>
      <c r="I53" s="72"/>
      <c r="J53" s="73"/>
      <c r="K53" s="133"/>
      <c r="L53" s="184"/>
      <c r="M53" s="53"/>
      <c r="N53" s="73"/>
      <c r="O53" s="297"/>
      <c r="P53" s="73"/>
      <c r="Q53" s="225"/>
      <c r="R53" s="73"/>
      <c r="S53" s="20">
        <f t="shared" si="3"/>
        <v>1</v>
      </c>
      <c r="T53" s="20">
        <f t="shared" si="4"/>
        <v>1</v>
      </c>
    </row>
    <row r="54" spans="1:20" ht="13.5" thickBot="1" x14ac:dyDescent="0.35">
      <c r="A54" s="45">
        <v>11</v>
      </c>
      <c r="B54" s="253" t="s">
        <v>268</v>
      </c>
      <c r="C54" s="59"/>
      <c r="D54" s="60"/>
      <c r="E54" s="59"/>
      <c r="F54" s="60"/>
      <c r="G54" s="59"/>
      <c r="H54" s="60"/>
      <c r="I54" s="59">
        <v>18</v>
      </c>
      <c r="J54" s="60">
        <v>1</v>
      </c>
      <c r="K54" s="104"/>
      <c r="L54" s="100"/>
      <c r="M54" s="52"/>
      <c r="N54" s="81"/>
      <c r="O54" s="59"/>
      <c r="P54" s="60"/>
      <c r="Q54" s="254"/>
      <c r="R54" s="60"/>
      <c r="S54" s="45">
        <f t="shared" si="3"/>
        <v>1</v>
      </c>
      <c r="T54" s="45">
        <f t="shared" si="4"/>
        <v>1</v>
      </c>
    </row>
  </sheetData>
  <mergeCells count="12">
    <mergeCell ref="S12:S13"/>
    <mergeCell ref="T12:T13"/>
    <mergeCell ref="A14:T14"/>
    <mergeCell ref="A42:T42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28999999999999998" right="0.13" top="0.5" bottom="0.74803149606299213" header="0.31496062992125984" footer="0.31496062992125984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 codeName="Ark10">
    <tabColor rgb="FF00B050"/>
  </sheetPr>
  <dimension ref="A1:N52"/>
  <sheetViews>
    <sheetView workbookViewId="0">
      <selection activeCell="Q13" sqref="Q13"/>
    </sheetView>
  </sheetViews>
  <sheetFormatPr baseColWidth="10" defaultRowHeight="13" x14ac:dyDescent="0.3"/>
  <cols>
    <col min="1" max="1" width="4.7265625" style="404" customWidth="1"/>
    <col min="2" max="2" width="29" customWidth="1"/>
    <col min="3" max="3" width="3.453125" style="1" bestFit="1" customWidth="1"/>
    <col min="4" max="4" width="3.453125" style="2" bestFit="1" customWidth="1"/>
    <col min="5" max="5" width="3.453125" style="4" bestFit="1" customWidth="1"/>
    <col min="6" max="6" width="3.453125" style="2" bestFit="1" customWidth="1"/>
    <col min="7" max="7" width="3.453125" style="289" bestFit="1" customWidth="1"/>
    <col min="8" max="8" width="3.453125" bestFit="1" customWidth="1"/>
    <col min="9" max="9" width="3.453125" style="4" bestFit="1" customWidth="1"/>
    <col min="10" max="10" width="3.453125" style="2" bestFit="1" customWidth="1"/>
    <col min="11" max="11" width="3.453125" style="4" bestFit="1" customWidth="1"/>
    <col min="12" max="12" width="3.453125" style="2" bestFit="1" customWidth="1"/>
    <col min="13" max="13" width="7.453125" style="4" customWidth="1"/>
    <col min="14" max="14" width="3.453125" style="2" bestFit="1" customWidth="1"/>
    <col min="15" max="15" width="9.54296875" customWidth="1"/>
    <col min="17" max="17" width="8.81640625" bestFit="1" customWidth="1"/>
    <col min="18" max="22" width="2" bestFit="1" customWidth="1"/>
    <col min="23" max="23" width="3" bestFit="1" customWidth="1"/>
    <col min="24" max="24" width="2" bestFit="1" customWidth="1"/>
    <col min="25" max="25" width="3" bestFit="1" customWidth="1"/>
    <col min="26" max="27" width="2" bestFit="1" customWidth="1"/>
    <col min="28" max="29" width="0.1796875" customWidth="1"/>
    <col min="30" max="31" width="3" bestFit="1" customWidth="1"/>
  </cols>
  <sheetData>
    <row r="1" spans="1:14" ht="26" x14ac:dyDescent="0.6">
      <c r="A1" s="398" t="s">
        <v>250</v>
      </c>
      <c r="B1" s="43"/>
      <c r="C1" s="41"/>
      <c r="D1" s="5"/>
      <c r="E1" s="7"/>
      <c r="F1" s="7"/>
      <c r="G1" s="44"/>
      <c r="H1" s="44"/>
      <c r="I1" s="7"/>
      <c r="J1" s="5"/>
      <c r="K1" s="7"/>
    </row>
    <row r="2" spans="1:14" ht="25" x14ac:dyDescent="0.5">
      <c r="A2" s="398" t="s">
        <v>249</v>
      </c>
      <c r="B2" s="43"/>
      <c r="C2" s="41"/>
      <c r="D2" s="5"/>
      <c r="E2" s="7"/>
      <c r="F2" s="7"/>
      <c r="G2" s="44"/>
      <c r="H2" s="44"/>
      <c r="I2" s="7"/>
      <c r="J2" s="5"/>
      <c r="K2" s="7"/>
    </row>
    <row r="3" spans="1:14" ht="15.5" x14ac:dyDescent="0.35">
      <c r="A3" s="13" t="s">
        <v>161</v>
      </c>
      <c r="B3" s="14"/>
      <c r="C3" s="5"/>
      <c r="D3" s="5"/>
      <c r="E3" s="7"/>
      <c r="F3" s="7"/>
      <c r="G3" s="7"/>
      <c r="H3" s="7"/>
      <c r="I3" s="7"/>
      <c r="J3" s="5"/>
      <c r="K3" s="7"/>
    </row>
    <row r="4" spans="1:14" s="380" customFormat="1" ht="25" x14ac:dyDescent="0.5">
      <c r="A4" s="399" t="s">
        <v>279</v>
      </c>
      <c r="B4" s="377"/>
      <c r="C4" s="378"/>
      <c r="D4" s="378"/>
      <c r="E4" s="379"/>
      <c r="F4" s="379"/>
      <c r="G4" s="379"/>
      <c r="H4" s="379"/>
      <c r="I4" s="379"/>
      <c r="J4" s="378"/>
      <c r="K4" s="379"/>
      <c r="L4" s="378"/>
      <c r="M4" s="379"/>
      <c r="N4" s="378"/>
    </row>
    <row r="5" spans="1:14" ht="15.5" x14ac:dyDescent="0.35">
      <c r="A5" s="13" t="s">
        <v>221</v>
      </c>
      <c r="B5" s="6"/>
      <c r="C5" s="5"/>
      <c r="D5" s="5"/>
      <c r="E5" s="7"/>
      <c r="F5" s="7"/>
      <c r="G5" s="7"/>
      <c r="H5" s="7"/>
      <c r="I5" s="7"/>
      <c r="J5" s="5"/>
      <c r="K5" s="7"/>
    </row>
    <row r="6" spans="1:14" ht="15.5" x14ac:dyDescent="0.35">
      <c r="A6" s="13" t="s">
        <v>247</v>
      </c>
      <c r="B6" s="6"/>
      <c r="C6" s="5"/>
      <c r="D6" s="5"/>
      <c r="E6" s="7"/>
      <c r="F6" s="7"/>
      <c r="G6" s="7"/>
      <c r="H6" s="7"/>
      <c r="I6" s="7"/>
      <c r="J6" s="5"/>
      <c r="K6" s="7"/>
    </row>
    <row r="7" spans="1:14" ht="15.5" x14ac:dyDescent="0.35">
      <c r="A7" s="13" t="s">
        <v>14</v>
      </c>
      <c r="B7" s="6"/>
      <c r="C7" s="5"/>
      <c r="D7" s="5"/>
      <c r="E7" s="7"/>
      <c r="F7" s="7"/>
      <c r="G7" s="7"/>
      <c r="H7" s="7"/>
      <c r="I7" s="7"/>
      <c r="J7" s="5"/>
      <c r="K7" s="7"/>
    </row>
    <row r="8" spans="1:14" ht="15.5" x14ac:dyDescent="0.35">
      <c r="A8" s="400" t="s">
        <v>134</v>
      </c>
      <c r="C8" s="5"/>
      <c r="D8" s="5"/>
      <c r="E8" s="7"/>
      <c r="F8" s="7"/>
      <c r="G8" s="7"/>
      <c r="H8" s="7"/>
      <c r="I8" s="7"/>
      <c r="J8" s="5"/>
      <c r="K8" s="7"/>
    </row>
    <row r="9" spans="1:14" ht="15.5" x14ac:dyDescent="0.35">
      <c r="A9" s="13" t="s">
        <v>277</v>
      </c>
      <c r="B9" s="6"/>
      <c r="C9" s="5"/>
      <c r="D9" s="5"/>
      <c r="E9" s="7"/>
      <c r="F9" s="7"/>
      <c r="G9" s="7"/>
      <c r="H9" s="7"/>
      <c r="I9" s="7"/>
      <c r="J9" s="5"/>
      <c r="K9" s="7"/>
    </row>
    <row r="10" spans="1:14" ht="18" x14ac:dyDescent="0.4">
      <c r="A10" s="407" t="s">
        <v>280</v>
      </c>
      <c r="B10" s="6"/>
      <c r="C10" s="5"/>
      <c r="D10" s="5"/>
      <c r="E10" s="7"/>
      <c r="F10" s="7"/>
      <c r="G10" s="407"/>
      <c r="H10" s="407"/>
      <c r="I10" s="409" t="s">
        <v>281</v>
      </c>
      <c r="J10" s="407"/>
      <c r="K10" s="407"/>
      <c r="L10" s="407"/>
    </row>
    <row r="11" spans="1:14" s="289" customFormat="1" ht="18" x14ac:dyDescent="0.4">
      <c r="A11" s="405" t="s">
        <v>278</v>
      </c>
      <c r="B11" s="79"/>
      <c r="C11" s="7"/>
      <c r="D11" s="7"/>
      <c r="E11" s="7"/>
      <c r="F11" s="7"/>
      <c r="G11" s="7"/>
      <c r="H11" s="7"/>
      <c r="I11" s="408" t="s">
        <v>282</v>
      </c>
      <c r="J11" s="7"/>
      <c r="K11" s="7"/>
      <c r="L11" s="4"/>
      <c r="M11" s="4"/>
      <c r="N11" s="4"/>
    </row>
    <row r="12" spans="1:14" s="294" customFormat="1" ht="18.5" thickBot="1" x14ac:dyDescent="0.45">
      <c r="A12" s="406" t="s">
        <v>276</v>
      </c>
      <c r="B12" s="291"/>
      <c r="C12" s="292"/>
      <c r="D12" s="292"/>
      <c r="E12" s="292"/>
      <c r="F12" s="292"/>
      <c r="G12" s="7"/>
      <c r="H12" s="292"/>
      <c r="I12" s="410" t="s">
        <v>283</v>
      </c>
      <c r="J12" s="292"/>
      <c r="K12" s="7"/>
      <c r="L12" s="293"/>
      <c r="M12" s="4"/>
      <c r="N12" s="293"/>
    </row>
    <row r="13" spans="1:14" ht="13.5" thickBot="1" x14ac:dyDescent="0.35">
      <c r="A13" s="401"/>
      <c r="B13" s="10"/>
      <c r="C13" s="1012">
        <v>41654</v>
      </c>
      <c r="D13" s="1013"/>
      <c r="E13" s="1012">
        <v>41682</v>
      </c>
      <c r="F13" s="1013"/>
      <c r="G13" s="1012">
        <v>41703</v>
      </c>
      <c r="H13" s="1013"/>
      <c r="I13" s="1012">
        <v>41745</v>
      </c>
      <c r="J13" s="1013"/>
      <c r="K13" s="1012">
        <v>41780</v>
      </c>
      <c r="L13" s="1013"/>
      <c r="M13" s="28" t="s">
        <v>248</v>
      </c>
      <c r="N13"/>
    </row>
    <row r="14" spans="1:14" ht="20.25" customHeight="1" thickBot="1" x14ac:dyDescent="0.4">
      <c r="A14" s="402" t="s">
        <v>5</v>
      </c>
      <c r="B14" s="110" t="s">
        <v>3</v>
      </c>
      <c r="C14" s="17" t="s">
        <v>0</v>
      </c>
      <c r="D14" s="18" t="s">
        <v>1</v>
      </c>
      <c r="E14" s="17" t="s">
        <v>0</v>
      </c>
      <c r="F14" s="18" t="s">
        <v>1</v>
      </c>
      <c r="G14" s="17" t="s">
        <v>0</v>
      </c>
      <c r="H14" s="18" t="s">
        <v>1</v>
      </c>
      <c r="I14" s="17" t="s">
        <v>0</v>
      </c>
      <c r="J14" s="18" t="s">
        <v>1</v>
      </c>
      <c r="K14" s="146" t="s">
        <v>0</v>
      </c>
      <c r="L14" s="18" t="s">
        <v>1</v>
      </c>
      <c r="M14" s="142" t="s">
        <v>4</v>
      </c>
      <c r="N14"/>
    </row>
    <row r="15" spans="1:14" x14ac:dyDescent="0.3">
      <c r="A15" s="264">
        <v>1</v>
      </c>
      <c r="B15" s="217" t="s">
        <v>23</v>
      </c>
      <c r="C15" s="24">
        <v>2</v>
      </c>
      <c r="D15" s="25">
        <v>17</v>
      </c>
      <c r="E15" s="24"/>
      <c r="F15" s="25"/>
      <c r="G15" s="24">
        <v>1</v>
      </c>
      <c r="H15" s="73">
        <v>22</v>
      </c>
      <c r="I15" s="24">
        <v>2</v>
      </c>
      <c r="J15" s="73">
        <v>24</v>
      </c>
      <c r="K15" s="24">
        <v>1</v>
      </c>
      <c r="L15" s="25">
        <v>20</v>
      </c>
      <c r="M15" s="381">
        <f t="shared" ref="M15:M51" si="0">SUM(D15,F15,H15,J15,L15)</f>
        <v>83</v>
      </c>
      <c r="N15"/>
    </row>
    <row r="16" spans="1:14" x14ac:dyDescent="0.3">
      <c r="A16" s="216">
        <v>2</v>
      </c>
      <c r="B16" s="265" t="s">
        <v>185</v>
      </c>
      <c r="C16" s="72">
        <v>3</v>
      </c>
      <c r="D16" s="73">
        <v>14</v>
      </c>
      <c r="E16" s="72">
        <v>9</v>
      </c>
      <c r="F16" s="73">
        <v>7</v>
      </c>
      <c r="G16" s="72">
        <v>5</v>
      </c>
      <c r="H16" s="73">
        <v>13</v>
      </c>
      <c r="I16" s="72">
        <v>7</v>
      </c>
      <c r="J16" s="73">
        <v>16</v>
      </c>
      <c r="K16" s="72">
        <v>2</v>
      </c>
      <c r="L16" s="73">
        <v>17</v>
      </c>
      <c r="M16" s="216">
        <f t="shared" si="0"/>
        <v>67</v>
      </c>
      <c r="N16"/>
    </row>
    <row r="17" spans="1:14" x14ac:dyDescent="0.3">
      <c r="A17" s="20">
        <v>3</v>
      </c>
      <c r="B17" s="21" t="s">
        <v>22</v>
      </c>
      <c r="C17" s="103">
        <v>1</v>
      </c>
      <c r="D17" s="25">
        <v>20</v>
      </c>
      <c r="E17" s="103"/>
      <c r="F17" s="25"/>
      <c r="G17" s="103">
        <v>2</v>
      </c>
      <c r="H17" s="73">
        <v>19</v>
      </c>
      <c r="I17" s="103">
        <v>1</v>
      </c>
      <c r="J17" s="73">
        <v>27</v>
      </c>
      <c r="K17" s="103"/>
      <c r="L17" s="25"/>
      <c r="M17" s="20">
        <f t="shared" si="0"/>
        <v>66</v>
      </c>
      <c r="N17"/>
    </row>
    <row r="18" spans="1:14" x14ac:dyDescent="0.3">
      <c r="A18" s="20">
        <v>4</v>
      </c>
      <c r="B18" s="21" t="s">
        <v>119</v>
      </c>
      <c r="C18" s="24">
        <v>11</v>
      </c>
      <c r="D18" s="25">
        <v>5</v>
      </c>
      <c r="E18" s="24">
        <v>10</v>
      </c>
      <c r="F18" s="25">
        <v>6</v>
      </c>
      <c r="G18" s="24">
        <v>3</v>
      </c>
      <c r="H18" s="73">
        <v>16</v>
      </c>
      <c r="I18" s="24">
        <v>5</v>
      </c>
      <c r="J18" s="73">
        <v>18</v>
      </c>
      <c r="K18" s="24">
        <v>4</v>
      </c>
      <c r="L18" s="25">
        <v>20</v>
      </c>
      <c r="M18" s="20">
        <f t="shared" si="0"/>
        <v>65</v>
      </c>
      <c r="N18"/>
    </row>
    <row r="19" spans="1:14" x14ac:dyDescent="0.3">
      <c r="A19" s="20">
        <v>5</v>
      </c>
      <c r="B19" s="21" t="s">
        <v>26</v>
      </c>
      <c r="C19" s="24">
        <v>4</v>
      </c>
      <c r="D19" s="25">
        <v>12</v>
      </c>
      <c r="E19" s="24">
        <v>3</v>
      </c>
      <c r="F19" s="25">
        <v>14</v>
      </c>
      <c r="G19" s="24">
        <v>6</v>
      </c>
      <c r="H19" s="73">
        <v>12</v>
      </c>
      <c r="I19" s="24">
        <v>16</v>
      </c>
      <c r="J19" s="73">
        <v>7</v>
      </c>
      <c r="K19" s="24">
        <v>9</v>
      </c>
      <c r="L19" s="25">
        <v>7</v>
      </c>
      <c r="M19" s="20">
        <f t="shared" si="0"/>
        <v>52</v>
      </c>
      <c r="N19"/>
    </row>
    <row r="20" spans="1:14" x14ac:dyDescent="0.3">
      <c r="A20" s="20">
        <v>6</v>
      </c>
      <c r="B20" s="21" t="s">
        <v>260</v>
      </c>
      <c r="C20" s="24"/>
      <c r="D20" s="25"/>
      <c r="E20" s="24">
        <v>8</v>
      </c>
      <c r="F20" s="25">
        <v>8</v>
      </c>
      <c r="G20" s="24">
        <v>4</v>
      </c>
      <c r="H20" s="73">
        <v>14</v>
      </c>
      <c r="I20" s="24">
        <v>6</v>
      </c>
      <c r="J20" s="73">
        <v>17</v>
      </c>
      <c r="K20" s="24"/>
      <c r="L20" s="25"/>
      <c r="M20" s="20">
        <f t="shared" si="0"/>
        <v>39</v>
      </c>
      <c r="N20"/>
    </row>
    <row r="21" spans="1:14" x14ac:dyDescent="0.3">
      <c r="A21" s="20">
        <v>7</v>
      </c>
      <c r="B21" s="21" t="s">
        <v>47</v>
      </c>
      <c r="C21" s="24">
        <v>13</v>
      </c>
      <c r="D21" s="25">
        <v>3</v>
      </c>
      <c r="E21" s="24">
        <v>11</v>
      </c>
      <c r="F21" s="25">
        <v>5</v>
      </c>
      <c r="G21" s="24">
        <v>9</v>
      </c>
      <c r="H21" s="73">
        <v>9</v>
      </c>
      <c r="I21" s="24">
        <v>10</v>
      </c>
      <c r="J21" s="73">
        <v>13</v>
      </c>
      <c r="K21" s="24">
        <v>10</v>
      </c>
      <c r="L21" s="25">
        <v>6</v>
      </c>
      <c r="M21" s="20">
        <f t="shared" si="0"/>
        <v>36</v>
      </c>
      <c r="N21"/>
    </row>
    <row r="22" spans="1:14" x14ac:dyDescent="0.3">
      <c r="A22" s="20">
        <v>8</v>
      </c>
      <c r="B22" s="21" t="s">
        <v>202</v>
      </c>
      <c r="C22" s="24"/>
      <c r="D22" s="25"/>
      <c r="E22" s="24">
        <v>4</v>
      </c>
      <c r="F22" s="25">
        <v>12</v>
      </c>
      <c r="G22" s="24"/>
      <c r="H22" s="73"/>
      <c r="I22" s="24">
        <v>4</v>
      </c>
      <c r="J22" s="73">
        <v>19</v>
      </c>
      <c r="K22" s="24"/>
      <c r="L22" s="25"/>
      <c r="M22" s="20">
        <f t="shared" si="0"/>
        <v>31</v>
      </c>
      <c r="N22"/>
    </row>
    <row r="23" spans="1:14" x14ac:dyDescent="0.3">
      <c r="A23" s="20">
        <v>9</v>
      </c>
      <c r="B23" s="21" t="s">
        <v>246</v>
      </c>
      <c r="C23" s="24"/>
      <c r="D23" s="25"/>
      <c r="E23" s="24"/>
      <c r="F23" s="25"/>
      <c r="G23" s="24">
        <v>7</v>
      </c>
      <c r="H23" s="73">
        <v>11</v>
      </c>
      <c r="I23" s="24">
        <v>14</v>
      </c>
      <c r="J23" s="73">
        <v>9</v>
      </c>
      <c r="K23" s="24">
        <v>6</v>
      </c>
      <c r="L23" s="25">
        <v>10</v>
      </c>
      <c r="M23" s="20">
        <f t="shared" si="0"/>
        <v>30</v>
      </c>
      <c r="N23"/>
    </row>
    <row r="24" spans="1:14" x14ac:dyDescent="0.3">
      <c r="A24" s="20">
        <v>9</v>
      </c>
      <c r="B24" s="21" t="s">
        <v>205</v>
      </c>
      <c r="C24" s="24">
        <v>14</v>
      </c>
      <c r="D24" s="25">
        <v>2</v>
      </c>
      <c r="E24" s="24"/>
      <c r="F24" s="25"/>
      <c r="G24" s="24"/>
      <c r="H24" s="73"/>
      <c r="I24" s="24">
        <v>9</v>
      </c>
      <c r="J24" s="73">
        <v>14</v>
      </c>
      <c r="K24" s="24">
        <v>3</v>
      </c>
      <c r="L24" s="25">
        <v>14</v>
      </c>
      <c r="M24" s="20">
        <f t="shared" si="0"/>
        <v>30</v>
      </c>
      <c r="N24"/>
    </row>
    <row r="25" spans="1:14" x14ac:dyDescent="0.3">
      <c r="A25" s="20">
        <v>11</v>
      </c>
      <c r="B25" s="21" t="s">
        <v>176</v>
      </c>
      <c r="C25" s="24">
        <v>7</v>
      </c>
      <c r="D25" s="25">
        <v>9</v>
      </c>
      <c r="E25" s="24">
        <v>1</v>
      </c>
      <c r="F25" s="25">
        <v>20</v>
      </c>
      <c r="G25" s="24"/>
      <c r="H25" s="73"/>
      <c r="I25" s="24"/>
      <c r="J25" s="73"/>
      <c r="K25" s="24"/>
      <c r="L25" s="25"/>
      <c r="M25" s="20">
        <f t="shared" si="0"/>
        <v>29</v>
      </c>
      <c r="N25"/>
    </row>
    <row r="26" spans="1:14" x14ac:dyDescent="0.3">
      <c r="A26" s="20">
        <v>12</v>
      </c>
      <c r="B26" s="21" t="s">
        <v>258</v>
      </c>
      <c r="C26" s="24"/>
      <c r="D26" s="25"/>
      <c r="E26" s="24">
        <v>7</v>
      </c>
      <c r="F26" s="25">
        <v>9</v>
      </c>
      <c r="G26" s="24"/>
      <c r="H26" s="73"/>
      <c r="I26" s="24">
        <v>13</v>
      </c>
      <c r="J26" s="73">
        <v>10</v>
      </c>
      <c r="K26" s="24">
        <v>8</v>
      </c>
      <c r="L26" s="25">
        <v>8</v>
      </c>
      <c r="M26" s="20">
        <f t="shared" si="0"/>
        <v>27</v>
      </c>
      <c r="N26"/>
    </row>
    <row r="27" spans="1:14" x14ac:dyDescent="0.3">
      <c r="A27" s="20">
        <v>13</v>
      </c>
      <c r="B27" s="21" t="s">
        <v>49</v>
      </c>
      <c r="C27" s="24">
        <v>5</v>
      </c>
      <c r="D27" s="25">
        <v>11</v>
      </c>
      <c r="E27" s="24"/>
      <c r="F27" s="25"/>
      <c r="G27" s="24"/>
      <c r="H27" s="73"/>
      <c r="I27" s="24">
        <v>12</v>
      </c>
      <c r="J27" s="73">
        <v>11</v>
      </c>
      <c r="K27" s="24"/>
      <c r="L27" s="25"/>
      <c r="M27" s="20">
        <f t="shared" si="0"/>
        <v>22</v>
      </c>
      <c r="N27"/>
    </row>
    <row r="28" spans="1:14" x14ac:dyDescent="0.3">
      <c r="A28" s="20">
        <v>14</v>
      </c>
      <c r="B28" s="21" t="s">
        <v>24</v>
      </c>
      <c r="C28" s="24"/>
      <c r="D28" s="25"/>
      <c r="E28" s="24"/>
      <c r="F28" s="25"/>
      <c r="G28" s="24"/>
      <c r="H28" s="73"/>
      <c r="I28" s="24">
        <v>3</v>
      </c>
      <c r="J28" s="73">
        <v>21</v>
      </c>
      <c r="K28" s="24"/>
      <c r="L28" s="25"/>
      <c r="M28" s="20">
        <f t="shared" si="0"/>
        <v>21</v>
      </c>
      <c r="N28"/>
    </row>
    <row r="29" spans="1:14" x14ac:dyDescent="0.3">
      <c r="A29" s="20">
        <v>14</v>
      </c>
      <c r="B29" s="21" t="s">
        <v>275</v>
      </c>
      <c r="C29" s="24"/>
      <c r="D29" s="25"/>
      <c r="E29" s="24"/>
      <c r="F29" s="25"/>
      <c r="G29" s="24"/>
      <c r="H29" s="73"/>
      <c r="I29" s="24">
        <v>11</v>
      </c>
      <c r="J29" s="73">
        <v>12</v>
      </c>
      <c r="K29" s="24">
        <v>7</v>
      </c>
      <c r="L29" s="25">
        <v>9</v>
      </c>
      <c r="M29" s="20">
        <f t="shared" si="0"/>
        <v>21</v>
      </c>
      <c r="N29"/>
    </row>
    <row r="30" spans="1:14" x14ac:dyDescent="0.3">
      <c r="A30" s="20">
        <v>16</v>
      </c>
      <c r="B30" s="21" t="s">
        <v>257</v>
      </c>
      <c r="C30" s="24"/>
      <c r="D30" s="25"/>
      <c r="E30" s="24">
        <v>6</v>
      </c>
      <c r="F30" s="25">
        <v>10</v>
      </c>
      <c r="G30" s="24">
        <v>8</v>
      </c>
      <c r="H30" s="73">
        <v>10</v>
      </c>
      <c r="I30" s="24"/>
      <c r="J30" s="73"/>
      <c r="K30" s="24"/>
      <c r="L30" s="25"/>
      <c r="M30" s="20">
        <f t="shared" si="0"/>
        <v>20</v>
      </c>
      <c r="N30"/>
    </row>
    <row r="31" spans="1:14" x14ac:dyDescent="0.3">
      <c r="A31" s="396">
        <v>17</v>
      </c>
      <c r="B31" s="397" t="s">
        <v>73</v>
      </c>
      <c r="C31" s="24"/>
      <c r="D31" s="25"/>
      <c r="E31" s="24">
        <v>5</v>
      </c>
      <c r="F31" s="25">
        <v>11</v>
      </c>
      <c r="G31" s="24"/>
      <c r="H31" s="73"/>
      <c r="I31" s="24">
        <v>18</v>
      </c>
      <c r="J31" s="73">
        <v>5</v>
      </c>
      <c r="K31" s="24">
        <v>13</v>
      </c>
      <c r="L31" s="25">
        <v>3</v>
      </c>
      <c r="M31" s="396">
        <f t="shared" si="0"/>
        <v>19</v>
      </c>
      <c r="N31"/>
    </row>
    <row r="32" spans="1:14" x14ac:dyDescent="0.3">
      <c r="A32" s="20">
        <v>18</v>
      </c>
      <c r="B32" s="21" t="s">
        <v>256</v>
      </c>
      <c r="C32" s="24"/>
      <c r="D32" s="25"/>
      <c r="E32" s="24">
        <v>2</v>
      </c>
      <c r="F32" s="25">
        <v>17</v>
      </c>
      <c r="G32" s="24"/>
      <c r="H32" s="25"/>
      <c r="I32" s="24"/>
      <c r="J32" s="73"/>
      <c r="K32" s="24"/>
      <c r="L32" s="25"/>
      <c r="M32" s="20">
        <f t="shared" si="0"/>
        <v>17</v>
      </c>
      <c r="N32"/>
    </row>
    <row r="33" spans="1:14" x14ac:dyDescent="0.3">
      <c r="A33" s="20">
        <v>19</v>
      </c>
      <c r="B33" s="21" t="s">
        <v>66</v>
      </c>
      <c r="C33" s="24"/>
      <c r="D33" s="25"/>
      <c r="E33" s="24"/>
      <c r="F33" s="25"/>
      <c r="G33" s="24">
        <v>13</v>
      </c>
      <c r="H33" s="25">
        <v>5</v>
      </c>
      <c r="I33" s="24"/>
      <c r="J33" s="73"/>
      <c r="K33" s="24">
        <v>5</v>
      </c>
      <c r="L33" s="25">
        <v>11</v>
      </c>
      <c r="M33" s="20">
        <f t="shared" si="0"/>
        <v>16</v>
      </c>
      <c r="N33"/>
    </row>
    <row r="34" spans="1:14" x14ac:dyDescent="0.3">
      <c r="A34" s="20">
        <v>20</v>
      </c>
      <c r="B34" s="132" t="s">
        <v>211</v>
      </c>
      <c r="C34" s="106"/>
      <c r="D34" s="107"/>
      <c r="E34" s="106"/>
      <c r="F34" s="107"/>
      <c r="G34" s="106"/>
      <c r="H34" s="107"/>
      <c r="I34" s="106">
        <v>8</v>
      </c>
      <c r="J34" s="73">
        <v>15</v>
      </c>
      <c r="K34" s="106"/>
      <c r="L34" s="107"/>
      <c r="M34" s="20">
        <f t="shared" si="0"/>
        <v>15</v>
      </c>
      <c r="N34"/>
    </row>
    <row r="35" spans="1:14" x14ac:dyDescent="0.3">
      <c r="A35" s="20">
        <v>20</v>
      </c>
      <c r="B35" s="21" t="s">
        <v>217</v>
      </c>
      <c r="C35" s="24">
        <v>9</v>
      </c>
      <c r="D35" s="25">
        <v>7</v>
      </c>
      <c r="E35" s="24"/>
      <c r="F35" s="25"/>
      <c r="G35" s="24">
        <v>10</v>
      </c>
      <c r="H35" s="25">
        <v>8</v>
      </c>
      <c r="I35" s="24"/>
      <c r="J35" s="73"/>
      <c r="K35" s="24"/>
      <c r="L35" s="25"/>
      <c r="M35" s="20">
        <f t="shared" si="0"/>
        <v>15</v>
      </c>
      <c r="N35"/>
    </row>
    <row r="36" spans="1:14" x14ac:dyDescent="0.3">
      <c r="A36" s="20">
        <v>22</v>
      </c>
      <c r="B36" s="21" t="s">
        <v>110</v>
      </c>
      <c r="C36" s="24">
        <v>10</v>
      </c>
      <c r="D36" s="25">
        <v>6</v>
      </c>
      <c r="E36" s="24"/>
      <c r="F36" s="25"/>
      <c r="G36" s="24">
        <v>11</v>
      </c>
      <c r="H36" s="25">
        <v>7</v>
      </c>
      <c r="I36" s="24"/>
      <c r="J36" s="73"/>
      <c r="K36" s="24"/>
      <c r="L36" s="25"/>
      <c r="M36" s="20">
        <f t="shared" si="0"/>
        <v>13</v>
      </c>
      <c r="N36"/>
    </row>
    <row r="37" spans="1:14" x14ac:dyDescent="0.3">
      <c r="A37" s="20">
        <v>23</v>
      </c>
      <c r="B37" s="21" t="s">
        <v>62</v>
      </c>
      <c r="C37" s="24">
        <v>6</v>
      </c>
      <c r="D37" s="25">
        <v>10</v>
      </c>
      <c r="E37" s="24"/>
      <c r="F37" s="25"/>
      <c r="G37" s="24"/>
      <c r="H37" s="25"/>
      <c r="I37" s="24"/>
      <c r="J37" s="25"/>
      <c r="K37" s="24"/>
      <c r="L37" s="25"/>
      <c r="M37" s="20">
        <f t="shared" si="0"/>
        <v>10</v>
      </c>
      <c r="N37"/>
    </row>
    <row r="38" spans="1:14" x14ac:dyDescent="0.3">
      <c r="A38" s="20">
        <v>23</v>
      </c>
      <c r="B38" s="21" t="s">
        <v>45</v>
      </c>
      <c r="C38" s="24"/>
      <c r="D38" s="25"/>
      <c r="E38" s="24"/>
      <c r="F38" s="25"/>
      <c r="G38" s="24"/>
      <c r="H38" s="25"/>
      <c r="I38" s="24">
        <v>17</v>
      </c>
      <c r="J38" s="25">
        <v>6</v>
      </c>
      <c r="K38" s="24">
        <v>12</v>
      </c>
      <c r="L38" s="25">
        <v>4</v>
      </c>
      <c r="M38" s="20">
        <f t="shared" si="0"/>
        <v>10</v>
      </c>
      <c r="N38"/>
    </row>
    <row r="39" spans="1:14" x14ac:dyDescent="0.3">
      <c r="A39" s="20">
        <v>25</v>
      </c>
      <c r="B39" s="21" t="s">
        <v>27</v>
      </c>
      <c r="C39" s="24"/>
      <c r="D39" s="25"/>
      <c r="E39" s="24"/>
      <c r="F39" s="25"/>
      <c r="G39" s="24"/>
      <c r="H39" s="25"/>
      <c r="I39" s="24">
        <v>15</v>
      </c>
      <c r="J39" s="25">
        <v>8</v>
      </c>
      <c r="K39" s="24"/>
      <c r="L39" s="25"/>
      <c r="M39" s="20">
        <f t="shared" si="0"/>
        <v>8</v>
      </c>
      <c r="N39"/>
    </row>
    <row r="40" spans="1:14" x14ac:dyDescent="0.3">
      <c r="A40" s="20">
        <v>25</v>
      </c>
      <c r="B40" s="21" t="s">
        <v>181</v>
      </c>
      <c r="C40" s="24">
        <v>8</v>
      </c>
      <c r="D40" s="25">
        <v>8</v>
      </c>
      <c r="E40" s="24"/>
      <c r="F40" s="25"/>
      <c r="G40" s="24"/>
      <c r="H40" s="25"/>
      <c r="I40" s="24"/>
      <c r="J40" s="25"/>
      <c r="K40" s="24"/>
      <c r="L40" s="25"/>
      <c r="M40" s="20">
        <f t="shared" si="0"/>
        <v>8</v>
      </c>
      <c r="N40"/>
    </row>
    <row r="41" spans="1:14" x14ac:dyDescent="0.3">
      <c r="A41" s="20">
        <v>27</v>
      </c>
      <c r="B41" s="21" t="s">
        <v>144</v>
      </c>
      <c r="C41" s="24"/>
      <c r="D41" s="25"/>
      <c r="E41" s="24"/>
      <c r="F41" s="25"/>
      <c r="G41" s="24"/>
      <c r="H41" s="25"/>
      <c r="I41" s="24">
        <v>21</v>
      </c>
      <c r="J41" s="25">
        <v>2</v>
      </c>
      <c r="K41" s="24">
        <v>11</v>
      </c>
      <c r="L41" s="25">
        <v>5</v>
      </c>
      <c r="M41" s="20">
        <f t="shared" si="0"/>
        <v>7</v>
      </c>
      <c r="N41"/>
    </row>
    <row r="42" spans="1:14" x14ac:dyDescent="0.3">
      <c r="A42" s="20">
        <v>28</v>
      </c>
      <c r="B42" s="21" t="s">
        <v>207</v>
      </c>
      <c r="C42" s="24"/>
      <c r="D42" s="25"/>
      <c r="E42" s="24"/>
      <c r="F42" s="25"/>
      <c r="G42" s="24">
        <v>12</v>
      </c>
      <c r="H42" s="25">
        <v>6</v>
      </c>
      <c r="I42" s="24"/>
      <c r="J42" s="25"/>
      <c r="K42" s="24"/>
      <c r="L42" s="25"/>
      <c r="M42" s="20">
        <f t="shared" si="0"/>
        <v>6</v>
      </c>
      <c r="N42"/>
    </row>
    <row r="43" spans="1:14" x14ac:dyDescent="0.3">
      <c r="A43" s="20">
        <v>28</v>
      </c>
      <c r="B43" s="21" t="s">
        <v>259</v>
      </c>
      <c r="C43" s="24"/>
      <c r="D43" s="25"/>
      <c r="E43" s="24">
        <v>15</v>
      </c>
      <c r="F43" s="25">
        <v>1</v>
      </c>
      <c r="G43" s="24">
        <v>14</v>
      </c>
      <c r="H43" s="25">
        <v>4</v>
      </c>
      <c r="I43" s="24"/>
      <c r="J43" s="25"/>
      <c r="K43" s="24">
        <v>15</v>
      </c>
      <c r="L43" s="25">
        <v>1</v>
      </c>
      <c r="M43" s="20">
        <f t="shared" si="0"/>
        <v>6</v>
      </c>
      <c r="N43"/>
    </row>
    <row r="44" spans="1:14" x14ac:dyDescent="0.3">
      <c r="A44" s="20">
        <v>30</v>
      </c>
      <c r="B44" s="21" t="s">
        <v>34</v>
      </c>
      <c r="C44" s="143"/>
      <c r="D44" s="25"/>
      <c r="E44" s="24"/>
      <c r="F44" s="25"/>
      <c r="G44" s="391"/>
      <c r="H44" s="71"/>
      <c r="I44" s="24">
        <v>20</v>
      </c>
      <c r="J44" s="25">
        <v>3</v>
      </c>
      <c r="K44" s="24">
        <v>14</v>
      </c>
      <c r="L44" s="25">
        <v>2</v>
      </c>
      <c r="M44" s="20">
        <f t="shared" si="0"/>
        <v>5</v>
      </c>
      <c r="N44"/>
    </row>
    <row r="45" spans="1:14" x14ac:dyDescent="0.3">
      <c r="A45" s="20">
        <v>31</v>
      </c>
      <c r="B45" s="21" t="s">
        <v>30</v>
      </c>
      <c r="C45" s="24"/>
      <c r="D45" s="25"/>
      <c r="E45" s="24"/>
      <c r="F45" s="25"/>
      <c r="G45" s="24"/>
      <c r="H45" s="25"/>
      <c r="I45" s="24">
        <v>19</v>
      </c>
      <c r="J45" s="25">
        <v>4</v>
      </c>
      <c r="K45" s="24"/>
      <c r="L45" s="25"/>
      <c r="M45" s="20">
        <f t="shared" si="0"/>
        <v>4</v>
      </c>
      <c r="N45"/>
    </row>
    <row r="46" spans="1:14" x14ac:dyDescent="0.3">
      <c r="A46" s="20">
        <v>31</v>
      </c>
      <c r="B46" s="21" t="s">
        <v>261</v>
      </c>
      <c r="C46" s="24"/>
      <c r="D46" s="25"/>
      <c r="E46" s="24">
        <v>13</v>
      </c>
      <c r="F46" s="25">
        <v>3</v>
      </c>
      <c r="G46" s="24">
        <v>17</v>
      </c>
      <c r="H46" s="25">
        <v>1</v>
      </c>
      <c r="I46" s="24"/>
      <c r="J46" s="25"/>
      <c r="K46" s="24"/>
      <c r="L46" s="25"/>
      <c r="M46" s="20">
        <f t="shared" si="0"/>
        <v>4</v>
      </c>
      <c r="N46"/>
    </row>
    <row r="47" spans="1:14" x14ac:dyDescent="0.3">
      <c r="A47" s="20">
        <v>31</v>
      </c>
      <c r="B47" s="177" t="s">
        <v>142</v>
      </c>
      <c r="C47" s="72">
        <v>15</v>
      </c>
      <c r="D47" s="73">
        <v>1</v>
      </c>
      <c r="E47" s="72"/>
      <c r="F47" s="73"/>
      <c r="G47" s="72">
        <v>15</v>
      </c>
      <c r="H47" s="73">
        <v>3</v>
      </c>
      <c r="I47" s="72"/>
      <c r="J47" s="73"/>
      <c r="K47" s="72"/>
      <c r="L47" s="73"/>
      <c r="M47" s="20">
        <f t="shared" si="0"/>
        <v>4</v>
      </c>
      <c r="N47"/>
    </row>
    <row r="48" spans="1:14" x14ac:dyDescent="0.3">
      <c r="A48" s="20">
        <v>31</v>
      </c>
      <c r="B48" s="21" t="s">
        <v>33</v>
      </c>
      <c r="C48" s="24">
        <v>12</v>
      </c>
      <c r="D48" s="25">
        <v>4</v>
      </c>
      <c r="E48" s="24"/>
      <c r="F48" s="25"/>
      <c r="G48" s="24"/>
      <c r="H48" s="25"/>
      <c r="I48" s="24"/>
      <c r="J48" s="25"/>
      <c r="K48" s="24"/>
      <c r="L48" s="25"/>
      <c r="M48" s="20">
        <f t="shared" si="0"/>
        <v>4</v>
      </c>
      <c r="N48"/>
    </row>
    <row r="49" spans="1:14" x14ac:dyDescent="0.3">
      <c r="A49" s="20">
        <v>31</v>
      </c>
      <c r="B49" s="21" t="s">
        <v>28</v>
      </c>
      <c r="C49" s="24"/>
      <c r="D49" s="25"/>
      <c r="E49" s="24">
        <v>12</v>
      </c>
      <c r="F49" s="25">
        <v>4</v>
      </c>
      <c r="G49" s="24"/>
      <c r="H49" s="25"/>
      <c r="I49" s="24"/>
      <c r="J49" s="25"/>
      <c r="K49" s="24"/>
      <c r="L49" s="25"/>
      <c r="M49" s="20">
        <f t="shared" si="0"/>
        <v>4</v>
      </c>
      <c r="N49"/>
    </row>
    <row r="50" spans="1:14" x14ac:dyDescent="0.3">
      <c r="A50" s="20">
        <v>36</v>
      </c>
      <c r="B50" s="177" t="s">
        <v>140</v>
      </c>
      <c r="C50" s="72"/>
      <c r="D50" s="73"/>
      <c r="E50" s="72"/>
      <c r="F50" s="73"/>
      <c r="G50" s="72">
        <v>16</v>
      </c>
      <c r="H50" s="73">
        <v>2</v>
      </c>
      <c r="I50" s="72">
        <v>22</v>
      </c>
      <c r="J50" s="73">
        <v>1</v>
      </c>
      <c r="K50" s="72"/>
      <c r="L50" s="73"/>
      <c r="M50" s="49">
        <f t="shared" si="0"/>
        <v>3</v>
      </c>
      <c r="N50"/>
    </row>
    <row r="51" spans="1:14" ht="13.5" thickBot="1" x14ac:dyDescent="0.35">
      <c r="A51" s="45">
        <v>37</v>
      </c>
      <c r="B51" s="55" t="s">
        <v>262</v>
      </c>
      <c r="C51" s="59"/>
      <c r="D51" s="60"/>
      <c r="E51" s="59">
        <v>14</v>
      </c>
      <c r="F51" s="60">
        <v>2</v>
      </c>
      <c r="G51" s="59"/>
      <c r="H51" s="60"/>
      <c r="I51" s="59"/>
      <c r="J51" s="60"/>
      <c r="K51" s="59"/>
      <c r="L51" s="60"/>
      <c r="M51" s="45">
        <f t="shared" si="0"/>
        <v>2</v>
      </c>
    </row>
    <row r="52" spans="1:14" x14ac:dyDescent="0.3">
      <c r="A52" s="403"/>
      <c r="B52" s="392"/>
      <c r="C52" s="393"/>
      <c r="D52" s="394"/>
      <c r="E52" s="395"/>
    </row>
  </sheetData>
  <mergeCells count="5">
    <mergeCell ref="C13:D13"/>
    <mergeCell ref="E13:F13"/>
    <mergeCell ref="G13:H13"/>
    <mergeCell ref="I13:J13"/>
    <mergeCell ref="K13:L13"/>
  </mergeCells>
  <pageMargins left="0.82" right="0.13" top="0.64" bottom="0.25" header="0.6" footer="7.0000000000000007E-2"/>
  <pageSetup paperSize="9" orientation="portrait" horizontalDpi="4294967294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 codeName="Ark11">
    <tabColor rgb="FF00B050"/>
  </sheetPr>
  <dimension ref="A1:R43"/>
  <sheetViews>
    <sheetView topLeftCell="A13" zoomScaleNormal="100" workbookViewId="0">
      <selection activeCell="A13" sqref="A1:IV65536"/>
    </sheetView>
  </sheetViews>
  <sheetFormatPr baseColWidth="10" defaultColWidth="9.1796875" defaultRowHeight="13" x14ac:dyDescent="0.3"/>
  <cols>
    <col min="1" max="1" width="5.54296875" customWidth="1"/>
    <col min="2" max="2" width="14.81640625" bestFit="1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7.81640625" bestFit="1" customWidth="1"/>
    <col min="18" max="18" width="7.453125" bestFit="1" customWidth="1"/>
  </cols>
  <sheetData>
    <row r="1" spans="1:18" ht="25" x14ac:dyDescent="0.5">
      <c r="A1" s="296" t="s">
        <v>224</v>
      </c>
      <c r="B1" s="43"/>
      <c r="C1" s="41"/>
      <c r="D1" s="41"/>
      <c r="E1" s="7"/>
      <c r="F1" s="7"/>
      <c r="G1" s="41"/>
      <c r="H1" s="44"/>
      <c r="I1" s="7"/>
      <c r="J1" s="5"/>
    </row>
    <row r="2" spans="1:18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  <c r="R2" s="2"/>
    </row>
    <row r="3" spans="1:18" ht="15.5" x14ac:dyDescent="0.35">
      <c r="A3" s="46" t="s">
        <v>240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  <c r="R3" s="2"/>
    </row>
    <row r="4" spans="1:18" ht="15.5" x14ac:dyDescent="0.35">
      <c r="A4" s="46" t="s">
        <v>54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  <c r="R4" s="2"/>
    </row>
    <row r="5" spans="1:18" ht="15.5" x14ac:dyDescent="0.35">
      <c r="A5" s="46" t="s">
        <v>17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  <c r="R5" s="2"/>
    </row>
    <row r="6" spans="1:18" ht="15.5" x14ac:dyDescent="0.35">
      <c r="A6" s="13" t="s">
        <v>19</v>
      </c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  <c r="R6" s="2"/>
    </row>
    <row r="7" spans="1:18" ht="15.5" x14ac:dyDescent="0.35">
      <c r="A7" s="13" t="s">
        <v>21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  <c r="R7" s="2"/>
    </row>
    <row r="8" spans="1:18" ht="15.5" x14ac:dyDescent="0.35">
      <c r="A8" s="46" t="s">
        <v>10</v>
      </c>
      <c r="B8" s="6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  <c r="R8" s="2"/>
    </row>
    <row r="9" spans="1:18" ht="15.5" x14ac:dyDescent="0.35">
      <c r="A9" s="46" t="s">
        <v>222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  <c r="R9" s="2"/>
    </row>
    <row r="10" spans="1:18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  <c r="R10" s="2"/>
    </row>
    <row r="11" spans="1:18" ht="13.5" thickBot="1" x14ac:dyDescent="0.35">
      <c r="A11" s="68"/>
      <c r="B11" s="10"/>
      <c r="C11" s="1012">
        <v>41878</v>
      </c>
      <c r="D11" s="1013"/>
      <c r="E11" s="1012">
        <v>41899</v>
      </c>
      <c r="F11" s="1013"/>
      <c r="G11" s="1012">
        <v>41920</v>
      </c>
      <c r="H11" s="1013"/>
      <c r="I11" s="1012">
        <v>41934</v>
      </c>
      <c r="J11" s="1013"/>
      <c r="K11" s="1012">
        <v>41955</v>
      </c>
      <c r="L11" s="1013"/>
      <c r="M11" s="1012">
        <v>41969</v>
      </c>
      <c r="N11" s="1013"/>
      <c r="O11" s="1012">
        <v>41983</v>
      </c>
      <c r="P11" s="1013"/>
      <c r="Q11" s="1036" t="s">
        <v>55</v>
      </c>
      <c r="R11" s="1038" t="s">
        <v>56</v>
      </c>
    </row>
    <row r="12" spans="1:18" ht="16" thickBot="1" x14ac:dyDescent="0.4">
      <c r="A12" s="69" t="s">
        <v>20</v>
      </c>
      <c r="B12" s="15" t="s">
        <v>3</v>
      </c>
      <c r="C12" s="17" t="s">
        <v>0</v>
      </c>
      <c r="D12" s="18" t="s">
        <v>2</v>
      </c>
      <c r="E12" s="17" t="s">
        <v>0</v>
      </c>
      <c r="F12" s="18" t="s">
        <v>2</v>
      </c>
      <c r="G12" s="17" t="s">
        <v>0</v>
      </c>
      <c r="H12" s="18" t="s">
        <v>2</v>
      </c>
      <c r="I12" s="17" t="s">
        <v>0</v>
      </c>
      <c r="J12" s="18" t="s">
        <v>2</v>
      </c>
      <c r="K12" s="17" t="s">
        <v>0</v>
      </c>
      <c r="L12" s="18" t="s">
        <v>2</v>
      </c>
      <c r="M12" s="17" t="s">
        <v>0</v>
      </c>
      <c r="N12" s="18" t="s">
        <v>2</v>
      </c>
      <c r="O12" s="17" t="s">
        <v>0</v>
      </c>
      <c r="P12" s="18" t="s">
        <v>2</v>
      </c>
      <c r="Q12" s="1037"/>
      <c r="R12" s="1039"/>
    </row>
    <row r="13" spans="1:18" x14ac:dyDescent="0.3">
      <c r="A13" s="39">
        <v>1</v>
      </c>
      <c r="B13" s="267" t="s">
        <v>41</v>
      </c>
      <c r="C13" s="349">
        <v>3</v>
      </c>
      <c r="D13" s="73">
        <v>13</v>
      </c>
      <c r="E13" s="346"/>
      <c r="F13" s="23"/>
      <c r="G13" s="349">
        <v>1</v>
      </c>
      <c r="H13" s="73">
        <v>16</v>
      </c>
      <c r="I13" s="346">
        <v>3</v>
      </c>
      <c r="J13" s="166">
        <v>8</v>
      </c>
      <c r="K13" s="346">
        <v>2</v>
      </c>
      <c r="L13" s="23">
        <v>10</v>
      </c>
      <c r="M13" s="349">
        <v>1</v>
      </c>
      <c r="N13" s="149">
        <v>16</v>
      </c>
      <c r="O13" s="349">
        <v>3</v>
      </c>
      <c r="P13" s="73">
        <v>14</v>
      </c>
      <c r="Q13" s="49">
        <f t="shared" ref="Q13:Q35" si="0">SUM(D13,F13,H13,J13,L13,N13,P13)</f>
        <v>77</v>
      </c>
      <c r="R13" s="372">
        <f>Q13-J13-F13</f>
        <v>69</v>
      </c>
    </row>
    <row r="14" spans="1:18" x14ac:dyDescent="0.3">
      <c r="A14" s="40">
        <v>2</v>
      </c>
      <c r="B14" s="363" t="s">
        <v>49</v>
      </c>
      <c r="C14" s="347">
        <v>6</v>
      </c>
      <c r="D14" s="25">
        <v>9</v>
      </c>
      <c r="E14" s="347">
        <v>3</v>
      </c>
      <c r="F14" s="25">
        <v>11</v>
      </c>
      <c r="G14" s="347">
        <v>8</v>
      </c>
      <c r="H14" s="167">
        <v>4</v>
      </c>
      <c r="I14" s="359">
        <v>2</v>
      </c>
      <c r="J14" s="25">
        <v>11</v>
      </c>
      <c r="K14" s="364"/>
      <c r="L14" s="365"/>
      <c r="M14" s="347">
        <v>3</v>
      </c>
      <c r="N14" s="25">
        <v>10</v>
      </c>
      <c r="O14" s="347">
        <v>3</v>
      </c>
      <c r="P14" s="25">
        <v>14</v>
      </c>
      <c r="Q14" s="49">
        <f t="shared" si="0"/>
        <v>59</v>
      </c>
      <c r="R14" s="373">
        <f>Q14-L14-H14</f>
        <v>55</v>
      </c>
    </row>
    <row r="15" spans="1:18" x14ac:dyDescent="0.3">
      <c r="A15" s="48">
        <v>3</v>
      </c>
      <c r="B15" s="54" t="s">
        <v>22</v>
      </c>
      <c r="C15" s="347"/>
      <c r="D15" s="73"/>
      <c r="E15" s="347">
        <v>6</v>
      </c>
      <c r="F15" s="25">
        <v>7</v>
      </c>
      <c r="G15" s="347">
        <v>4</v>
      </c>
      <c r="H15" s="25">
        <v>8</v>
      </c>
      <c r="I15" s="347">
        <v>5</v>
      </c>
      <c r="J15" s="25">
        <v>5</v>
      </c>
      <c r="K15" s="347">
        <v>1</v>
      </c>
      <c r="L15" s="99">
        <v>13</v>
      </c>
      <c r="M15" s="347"/>
      <c r="N15" s="70"/>
      <c r="O15" s="347">
        <v>1</v>
      </c>
      <c r="P15" s="25">
        <v>20</v>
      </c>
      <c r="Q15" s="49">
        <f t="shared" si="0"/>
        <v>53</v>
      </c>
      <c r="R15" s="373">
        <f>Q15</f>
        <v>53</v>
      </c>
    </row>
    <row r="16" spans="1:18" x14ac:dyDescent="0.3">
      <c r="A16" s="48">
        <v>4</v>
      </c>
      <c r="B16" s="54" t="s">
        <v>193</v>
      </c>
      <c r="C16" s="347">
        <v>2</v>
      </c>
      <c r="D16" s="25">
        <v>16</v>
      </c>
      <c r="E16" s="347">
        <v>2</v>
      </c>
      <c r="F16" s="25">
        <v>14</v>
      </c>
      <c r="G16" s="347">
        <v>5</v>
      </c>
      <c r="H16" s="25">
        <v>7</v>
      </c>
      <c r="I16" s="347"/>
      <c r="J16" s="25"/>
      <c r="K16" s="347"/>
      <c r="L16" s="25"/>
      <c r="M16" s="347"/>
      <c r="N16" s="70"/>
      <c r="O16" s="347">
        <v>5</v>
      </c>
      <c r="P16" s="25">
        <v>11</v>
      </c>
      <c r="Q16" s="49">
        <f t="shared" si="0"/>
        <v>48</v>
      </c>
      <c r="R16" s="373">
        <f>Q16</f>
        <v>48</v>
      </c>
    </row>
    <row r="17" spans="1:18" x14ac:dyDescent="0.3">
      <c r="A17" s="48">
        <v>5</v>
      </c>
      <c r="B17" s="177" t="s">
        <v>204</v>
      </c>
      <c r="C17" s="347">
        <v>9</v>
      </c>
      <c r="D17" s="73">
        <v>6</v>
      </c>
      <c r="E17" s="347">
        <v>8</v>
      </c>
      <c r="F17" s="25">
        <v>5</v>
      </c>
      <c r="G17" s="347">
        <v>9</v>
      </c>
      <c r="H17" s="167">
        <v>3</v>
      </c>
      <c r="I17" s="347">
        <v>1</v>
      </c>
      <c r="J17" s="25">
        <v>14</v>
      </c>
      <c r="K17" s="347">
        <v>6</v>
      </c>
      <c r="L17" s="167">
        <v>3</v>
      </c>
      <c r="M17" s="347">
        <v>2</v>
      </c>
      <c r="N17" s="70">
        <v>13</v>
      </c>
      <c r="O17" s="347">
        <v>7</v>
      </c>
      <c r="P17" s="25">
        <v>9</v>
      </c>
      <c r="Q17" s="49">
        <f t="shared" si="0"/>
        <v>53</v>
      </c>
      <c r="R17" s="373">
        <f>Q17-L17-H17</f>
        <v>47</v>
      </c>
    </row>
    <row r="18" spans="1:18" ht="14.25" customHeight="1" thickBot="1" x14ac:dyDescent="0.35">
      <c r="A18" s="237">
        <v>6</v>
      </c>
      <c r="B18" s="285" t="s">
        <v>196</v>
      </c>
      <c r="C18" s="347">
        <v>5</v>
      </c>
      <c r="D18" s="356">
        <v>10</v>
      </c>
      <c r="E18" s="347">
        <v>3</v>
      </c>
      <c r="F18" s="356">
        <v>11</v>
      </c>
      <c r="G18" s="347">
        <v>7</v>
      </c>
      <c r="H18" s="356">
        <v>5</v>
      </c>
      <c r="I18" s="360"/>
      <c r="J18" s="356"/>
      <c r="K18" s="360">
        <v>3</v>
      </c>
      <c r="L18" s="356">
        <v>7</v>
      </c>
      <c r="M18" s="360"/>
      <c r="N18" s="361"/>
      <c r="O18" s="360">
        <v>6</v>
      </c>
      <c r="P18" s="356">
        <v>10</v>
      </c>
      <c r="Q18" s="247">
        <f t="shared" si="0"/>
        <v>43</v>
      </c>
      <c r="R18" s="373">
        <f t="shared" ref="R18:R35" si="1">Q18</f>
        <v>43</v>
      </c>
    </row>
    <row r="19" spans="1:18" x14ac:dyDescent="0.3">
      <c r="A19" s="49">
        <v>7</v>
      </c>
      <c r="B19" s="98" t="s">
        <v>205</v>
      </c>
      <c r="C19" s="349">
        <v>8</v>
      </c>
      <c r="D19" s="73">
        <v>7</v>
      </c>
      <c r="E19" s="349">
        <v>5</v>
      </c>
      <c r="F19" s="73">
        <v>8</v>
      </c>
      <c r="G19" s="349"/>
      <c r="H19" s="73"/>
      <c r="I19" s="349"/>
      <c r="J19" s="73"/>
      <c r="K19" s="349">
        <v>5</v>
      </c>
      <c r="L19" s="73">
        <v>4</v>
      </c>
      <c r="M19" s="349"/>
      <c r="N19" s="149"/>
      <c r="O19" s="349">
        <v>2</v>
      </c>
      <c r="P19" s="73">
        <v>17</v>
      </c>
      <c r="Q19" s="49">
        <f t="shared" si="0"/>
        <v>36</v>
      </c>
      <c r="R19" s="373">
        <f t="shared" si="1"/>
        <v>36</v>
      </c>
    </row>
    <row r="20" spans="1:18" x14ac:dyDescent="0.3">
      <c r="A20" s="49">
        <v>8</v>
      </c>
      <c r="B20" s="21" t="s">
        <v>178</v>
      </c>
      <c r="C20" s="347">
        <v>13</v>
      </c>
      <c r="D20" s="25">
        <v>2</v>
      </c>
      <c r="E20" s="347">
        <v>9</v>
      </c>
      <c r="F20" s="25">
        <v>4</v>
      </c>
      <c r="G20" s="347"/>
      <c r="H20" s="25"/>
      <c r="I20" s="347">
        <v>7</v>
      </c>
      <c r="J20" s="25">
        <v>3</v>
      </c>
      <c r="K20" s="347"/>
      <c r="L20" s="99"/>
      <c r="M20" s="347">
        <v>6</v>
      </c>
      <c r="N20" s="70">
        <v>6</v>
      </c>
      <c r="O20" s="347">
        <v>8</v>
      </c>
      <c r="P20" s="25">
        <v>8</v>
      </c>
      <c r="Q20" s="49">
        <f t="shared" si="0"/>
        <v>23</v>
      </c>
      <c r="R20" s="373">
        <f t="shared" si="1"/>
        <v>23</v>
      </c>
    </row>
    <row r="21" spans="1:18" x14ac:dyDescent="0.3">
      <c r="A21" s="49">
        <v>9</v>
      </c>
      <c r="B21" s="21" t="s">
        <v>35</v>
      </c>
      <c r="C21" s="347"/>
      <c r="D21" s="73"/>
      <c r="E21" s="347"/>
      <c r="F21" s="25"/>
      <c r="G21" s="347"/>
      <c r="H21" s="25"/>
      <c r="I21" s="347">
        <v>3</v>
      </c>
      <c r="J21" s="25">
        <v>8</v>
      </c>
      <c r="K21" s="347">
        <v>3</v>
      </c>
      <c r="L21" s="25">
        <v>7</v>
      </c>
      <c r="M21" s="347"/>
      <c r="N21" s="70"/>
      <c r="O21" s="347">
        <v>9</v>
      </c>
      <c r="P21" s="25">
        <v>7</v>
      </c>
      <c r="Q21" s="49">
        <f t="shared" si="0"/>
        <v>22</v>
      </c>
      <c r="R21" s="373">
        <f t="shared" si="1"/>
        <v>22</v>
      </c>
    </row>
    <row r="22" spans="1:18" x14ac:dyDescent="0.3">
      <c r="A22" s="49">
        <v>10</v>
      </c>
      <c r="B22" s="21" t="s">
        <v>169</v>
      </c>
      <c r="C22" s="347">
        <v>1</v>
      </c>
      <c r="D22" s="25">
        <v>19</v>
      </c>
      <c r="E22" s="347"/>
      <c r="F22" s="107"/>
      <c r="G22" s="347"/>
      <c r="H22" s="25"/>
      <c r="I22" s="347"/>
      <c r="J22" s="25"/>
      <c r="K22" s="347"/>
      <c r="L22" s="99"/>
      <c r="M22" s="347"/>
      <c r="N22" s="108"/>
      <c r="O22" s="347"/>
      <c r="P22" s="107"/>
      <c r="Q22" s="49">
        <f t="shared" si="0"/>
        <v>19</v>
      </c>
      <c r="R22" s="373">
        <f t="shared" si="1"/>
        <v>19</v>
      </c>
    </row>
    <row r="23" spans="1:18" x14ac:dyDescent="0.3">
      <c r="A23" s="49">
        <v>11</v>
      </c>
      <c r="B23" s="21" t="s">
        <v>32</v>
      </c>
      <c r="C23" s="347"/>
      <c r="D23" s="73"/>
      <c r="E23" s="347">
        <v>1</v>
      </c>
      <c r="F23" s="25">
        <v>17</v>
      </c>
      <c r="G23" s="347"/>
      <c r="H23" s="25"/>
      <c r="I23" s="347"/>
      <c r="J23" s="25"/>
      <c r="K23" s="347"/>
      <c r="L23" s="99"/>
      <c r="M23" s="347"/>
      <c r="N23" s="70"/>
      <c r="O23" s="347"/>
      <c r="P23" s="25"/>
      <c r="Q23" s="49">
        <f t="shared" si="0"/>
        <v>17</v>
      </c>
      <c r="R23" s="373">
        <f t="shared" si="1"/>
        <v>17</v>
      </c>
    </row>
    <row r="24" spans="1:18" x14ac:dyDescent="0.3">
      <c r="A24" s="49">
        <v>11</v>
      </c>
      <c r="B24" s="21" t="s">
        <v>207</v>
      </c>
      <c r="C24" s="347">
        <v>10</v>
      </c>
      <c r="D24" s="73">
        <v>5</v>
      </c>
      <c r="E24" s="347"/>
      <c r="F24" s="25"/>
      <c r="G24" s="347"/>
      <c r="H24" s="25"/>
      <c r="I24" s="347">
        <v>8</v>
      </c>
      <c r="J24" s="25">
        <v>2</v>
      </c>
      <c r="K24" s="347"/>
      <c r="L24" s="25"/>
      <c r="M24" s="347">
        <v>3</v>
      </c>
      <c r="N24" s="70">
        <v>10</v>
      </c>
      <c r="O24" s="347"/>
      <c r="P24" s="25"/>
      <c r="Q24" s="49">
        <f t="shared" si="0"/>
        <v>17</v>
      </c>
      <c r="R24" s="373">
        <f t="shared" si="1"/>
        <v>17</v>
      </c>
    </row>
    <row r="25" spans="1:18" x14ac:dyDescent="0.3">
      <c r="A25" s="49">
        <v>11</v>
      </c>
      <c r="B25" s="165" t="s">
        <v>167</v>
      </c>
      <c r="C25" s="347">
        <v>7</v>
      </c>
      <c r="D25" s="25">
        <v>8</v>
      </c>
      <c r="E25" s="349">
        <v>12</v>
      </c>
      <c r="F25" s="73">
        <v>1</v>
      </c>
      <c r="G25" s="349">
        <v>10</v>
      </c>
      <c r="H25" s="73">
        <v>2</v>
      </c>
      <c r="I25" s="349"/>
      <c r="J25" s="25"/>
      <c r="K25" s="349"/>
      <c r="L25" s="73"/>
      <c r="M25" s="349"/>
      <c r="N25" s="149"/>
      <c r="O25" s="349">
        <v>10</v>
      </c>
      <c r="P25" s="73">
        <v>6</v>
      </c>
      <c r="Q25" s="49">
        <f t="shared" si="0"/>
        <v>17</v>
      </c>
      <c r="R25" s="373">
        <f t="shared" si="1"/>
        <v>17</v>
      </c>
    </row>
    <row r="26" spans="1:18" x14ac:dyDescent="0.3">
      <c r="A26" s="49">
        <v>14</v>
      </c>
      <c r="B26" s="21" t="s">
        <v>33</v>
      </c>
      <c r="C26" s="347">
        <v>3</v>
      </c>
      <c r="D26" s="25">
        <v>13</v>
      </c>
      <c r="E26" s="347"/>
      <c r="F26" s="25"/>
      <c r="G26" s="347"/>
      <c r="H26" s="25"/>
      <c r="I26" s="347"/>
      <c r="J26" s="25"/>
      <c r="K26" s="347"/>
      <c r="L26" s="25"/>
      <c r="M26" s="347"/>
      <c r="N26" s="70"/>
      <c r="O26" s="347"/>
      <c r="P26" s="25"/>
      <c r="Q26" s="49">
        <f t="shared" si="0"/>
        <v>13</v>
      </c>
      <c r="R26" s="373">
        <f t="shared" si="1"/>
        <v>13</v>
      </c>
    </row>
    <row r="27" spans="1:18" x14ac:dyDescent="0.3">
      <c r="A27" s="49">
        <v>14</v>
      </c>
      <c r="B27" s="21" t="s">
        <v>203</v>
      </c>
      <c r="C27" s="349"/>
      <c r="D27" s="73"/>
      <c r="E27" s="349"/>
      <c r="F27" s="73"/>
      <c r="G27" s="349">
        <v>2</v>
      </c>
      <c r="H27" s="73">
        <v>13</v>
      </c>
      <c r="I27" s="349"/>
      <c r="J27" s="73"/>
      <c r="K27" s="349"/>
      <c r="L27" s="184"/>
      <c r="M27" s="349"/>
      <c r="N27" s="149"/>
      <c r="O27" s="349"/>
      <c r="P27" s="73"/>
      <c r="Q27" s="49">
        <f t="shared" si="0"/>
        <v>13</v>
      </c>
      <c r="R27" s="373">
        <f t="shared" si="1"/>
        <v>13</v>
      </c>
    </row>
    <row r="28" spans="1:18" x14ac:dyDescent="0.3">
      <c r="A28" s="49">
        <v>16</v>
      </c>
      <c r="B28" s="21" t="s">
        <v>27</v>
      </c>
      <c r="C28" s="349"/>
      <c r="D28" s="73"/>
      <c r="E28" s="349">
        <v>7</v>
      </c>
      <c r="F28" s="73">
        <v>6</v>
      </c>
      <c r="G28" s="349">
        <v>6</v>
      </c>
      <c r="H28" s="73">
        <v>6</v>
      </c>
      <c r="I28" s="349"/>
      <c r="J28" s="73"/>
      <c r="K28" s="349"/>
      <c r="L28" s="73"/>
      <c r="M28" s="349"/>
      <c r="N28" s="149"/>
      <c r="O28" s="349"/>
      <c r="P28" s="73"/>
      <c r="Q28" s="49">
        <f t="shared" si="0"/>
        <v>12</v>
      </c>
      <c r="R28" s="373">
        <f t="shared" si="1"/>
        <v>12</v>
      </c>
    </row>
    <row r="29" spans="1:18" x14ac:dyDescent="0.3">
      <c r="A29" s="49">
        <v>16</v>
      </c>
      <c r="B29" s="193" t="s">
        <v>140</v>
      </c>
      <c r="C29" s="347">
        <v>11</v>
      </c>
      <c r="D29" s="25">
        <v>4</v>
      </c>
      <c r="E29" s="347">
        <v>11</v>
      </c>
      <c r="F29" s="25">
        <v>2</v>
      </c>
      <c r="G29" s="347">
        <v>11</v>
      </c>
      <c r="H29" s="25">
        <v>1</v>
      </c>
      <c r="I29" s="347">
        <v>9</v>
      </c>
      <c r="J29" s="25">
        <v>1</v>
      </c>
      <c r="K29" s="347"/>
      <c r="L29" s="25"/>
      <c r="M29" s="347"/>
      <c r="N29" s="70"/>
      <c r="O29" s="347">
        <v>13</v>
      </c>
      <c r="P29" s="25">
        <v>4</v>
      </c>
      <c r="Q29" s="49">
        <f t="shared" si="0"/>
        <v>12</v>
      </c>
      <c r="R29" s="373">
        <f t="shared" si="1"/>
        <v>12</v>
      </c>
    </row>
    <row r="30" spans="1:18" x14ac:dyDescent="0.3">
      <c r="A30" s="49">
        <v>18</v>
      </c>
      <c r="B30" s="21" t="s">
        <v>192</v>
      </c>
      <c r="C30" s="349"/>
      <c r="D30" s="73"/>
      <c r="E30" s="349"/>
      <c r="F30" s="73"/>
      <c r="G30" s="349">
        <v>3</v>
      </c>
      <c r="H30" s="73">
        <v>10</v>
      </c>
      <c r="I30" s="349"/>
      <c r="J30" s="73"/>
      <c r="K30" s="349"/>
      <c r="L30" s="73"/>
      <c r="M30" s="349"/>
      <c r="N30" s="149"/>
      <c r="O30" s="349"/>
      <c r="P30" s="73"/>
      <c r="Q30" s="49">
        <f t="shared" si="0"/>
        <v>10</v>
      </c>
      <c r="R30" s="373">
        <f t="shared" si="1"/>
        <v>10</v>
      </c>
    </row>
    <row r="31" spans="1:18" x14ac:dyDescent="0.3">
      <c r="A31" s="49">
        <v>19</v>
      </c>
      <c r="B31" s="193" t="s">
        <v>195</v>
      </c>
      <c r="C31" s="349">
        <v>14</v>
      </c>
      <c r="D31" s="73">
        <v>1</v>
      </c>
      <c r="E31" s="349">
        <v>10</v>
      </c>
      <c r="F31" s="73">
        <v>3</v>
      </c>
      <c r="G31" s="349"/>
      <c r="H31" s="73"/>
      <c r="I31" s="349"/>
      <c r="J31" s="73"/>
      <c r="K31" s="349">
        <v>8</v>
      </c>
      <c r="L31" s="73">
        <v>1</v>
      </c>
      <c r="M31" s="349">
        <v>9</v>
      </c>
      <c r="N31" s="149">
        <v>3</v>
      </c>
      <c r="O31" s="349"/>
      <c r="P31" s="73"/>
      <c r="Q31" s="49">
        <f t="shared" si="0"/>
        <v>8</v>
      </c>
      <c r="R31" s="373">
        <f t="shared" si="1"/>
        <v>8</v>
      </c>
    </row>
    <row r="32" spans="1:18" x14ac:dyDescent="0.3">
      <c r="A32" s="49">
        <v>20</v>
      </c>
      <c r="B32" s="21" t="s">
        <v>241</v>
      </c>
      <c r="C32" s="349"/>
      <c r="D32" s="73"/>
      <c r="E32" s="349"/>
      <c r="F32" s="73"/>
      <c r="G32" s="349"/>
      <c r="H32" s="73"/>
      <c r="I32" s="349"/>
      <c r="J32" s="73"/>
      <c r="K32" s="349"/>
      <c r="L32" s="73"/>
      <c r="M32" s="349">
        <v>5</v>
      </c>
      <c r="N32" s="149">
        <v>7</v>
      </c>
      <c r="O32" s="349"/>
      <c r="P32" s="73"/>
      <c r="Q32" s="49">
        <f t="shared" si="0"/>
        <v>7</v>
      </c>
      <c r="R32" s="373">
        <f t="shared" si="1"/>
        <v>7</v>
      </c>
    </row>
    <row r="33" spans="1:18" x14ac:dyDescent="0.3">
      <c r="A33" s="49">
        <v>21</v>
      </c>
      <c r="B33" s="21" t="s">
        <v>237</v>
      </c>
      <c r="C33" s="349"/>
      <c r="D33" s="73"/>
      <c r="E33" s="349"/>
      <c r="F33" s="73"/>
      <c r="G33" s="349"/>
      <c r="H33" s="73"/>
      <c r="I33" s="349">
        <v>6</v>
      </c>
      <c r="J33" s="73">
        <v>4</v>
      </c>
      <c r="K33" s="349"/>
      <c r="L33" s="73"/>
      <c r="M33" s="349"/>
      <c r="N33" s="149"/>
      <c r="O33" s="349"/>
      <c r="P33" s="73"/>
      <c r="Q33" s="49">
        <f t="shared" si="0"/>
        <v>4</v>
      </c>
      <c r="R33" s="373">
        <f t="shared" si="1"/>
        <v>4</v>
      </c>
    </row>
    <row r="34" spans="1:18" x14ac:dyDescent="0.3">
      <c r="A34" s="49">
        <v>22</v>
      </c>
      <c r="B34" s="21" t="s">
        <v>228</v>
      </c>
      <c r="C34" s="349">
        <v>12</v>
      </c>
      <c r="D34" s="73">
        <v>3</v>
      </c>
      <c r="E34" s="349"/>
      <c r="F34" s="73"/>
      <c r="G34" s="349"/>
      <c r="H34" s="73"/>
      <c r="I34" s="349"/>
      <c r="J34" s="73"/>
      <c r="K34" s="349"/>
      <c r="L34" s="73"/>
      <c r="M34" s="349"/>
      <c r="N34" s="149"/>
      <c r="O34" s="349"/>
      <c r="P34" s="73"/>
      <c r="Q34" s="49">
        <f t="shared" si="0"/>
        <v>3</v>
      </c>
      <c r="R34" s="373">
        <f t="shared" si="1"/>
        <v>3</v>
      </c>
    </row>
    <row r="35" spans="1:18" ht="13.5" thickBot="1" x14ac:dyDescent="0.35">
      <c r="A35" s="49">
        <v>23</v>
      </c>
      <c r="B35" s="21" t="s">
        <v>175</v>
      </c>
      <c r="C35" s="349"/>
      <c r="D35" s="73"/>
      <c r="E35" s="349"/>
      <c r="F35" s="73"/>
      <c r="G35" s="349"/>
      <c r="H35" s="73"/>
      <c r="I35" s="349"/>
      <c r="J35" s="73"/>
      <c r="K35" s="349">
        <v>7</v>
      </c>
      <c r="L35" s="73">
        <v>2</v>
      </c>
      <c r="M35" s="349"/>
      <c r="N35" s="149"/>
      <c r="O35" s="349"/>
      <c r="P35" s="73"/>
      <c r="Q35" s="49">
        <f t="shared" si="0"/>
        <v>2</v>
      </c>
      <c r="R35" s="373">
        <f t="shared" si="1"/>
        <v>2</v>
      </c>
    </row>
    <row r="36" spans="1:18" ht="13.5" thickBot="1" x14ac:dyDescent="0.35">
      <c r="A36" s="1046" t="s">
        <v>223</v>
      </c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8"/>
    </row>
    <row r="37" spans="1:18" x14ac:dyDescent="0.3">
      <c r="A37" s="39">
        <v>1</v>
      </c>
      <c r="B37" s="267" t="s">
        <v>225</v>
      </c>
      <c r="C37" s="346">
        <v>1</v>
      </c>
      <c r="D37" s="23">
        <v>9</v>
      </c>
      <c r="E37" s="346">
        <v>1</v>
      </c>
      <c r="F37" s="23">
        <v>9</v>
      </c>
      <c r="G37" s="346">
        <v>1</v>
      </c>
      <c r="H37" s="23">
        <v>10</v>
      </c>
      <c r="I37" s="346">
        <v>1</v>
      </c>
      <c r="J37" s="23">
        <v>10</v>
      </c>
      <c r="K37" s="346"/>
      <c r="L37" s="23"/>
      <c r="M37" s="346">
        <v>8</v>
      </c>
      <c r="N37" s="166">
        <v>4</v>
      </c>
      <c r="O37" s="346">
        <v>11</v>
      </c>
      <c r="P37" s="23">
        <v>5</v>
      </c>
      <c r="Q37" s="272">
        <f t="shared" ref="Q37:Q43" si="2">SUM(D37,F37,H37,J37,L37,N37,P37)</f>
        <v>47</v>
      </c>
      <c r="R37" s="19">
        <f>Q37-N37</f>
        <v>43</v>
      </c>
    </row>
    <row r="38" spans="1:18" x14ac:dyDescent="0.3">
      <c r="A38" s="40">
        <v>2</v>
      </c>
      <c r="B38" s="21" t="s">
        <v>226</v>
      </c>
      <c r="C38" s="347">
        <v>2</v>
      </c>
      <c r="D38" s="25">
        <v>6</v>
      </c>
      <c r="E38" s="347">
        <v>2</v>
      </c>
      <c r="F38" s="25">
        <v>6</v>
      </c>
      <c r="G38" s="347">
        <v>2</v>
      </c>
      <c r="H38" s="25">
        <v>7</v>
      </c>
      <c r="I38" s="347">
        <v>2</v>
      </c>
      <c r="J38" s="25">
        <v>7</v>
      </c>
      <c r="K38" s="347">
        <v>2</v>
      </c>
      <c r="L38" s="25">
        <v>7</v>
      </c>
      <c r="M38" s="347"/>
      <c r="N38" s="25"/>
      <c r="O38" s="347">
        <v>15</v>
      </c>
      <c r="P38" s="167">
        <v>1</v>
      </c>
      <c r="Q38" s="103">
        <f t="shared" si="2"/>
        <v>34</v>
      </c>
      <c r="R38" s="20">
        <f>Q38-P38</f>
        <v>33</v>
      </c>
    </row>
    <row r="39" spans="1:18" x14ac:dyDescent="0.3">
      <c r="A39" s="48">
        <v>3</v>
      </c>
      <c r="B39" s="21" t="s">
        <v>227</v>
      </c>
      <c r="C39" s="347">
        <v>3</v>
      </c>
      <c r="D39" s="25">
        <v>3</v>
      </c>
      <c r="E39" s="347">
        <v>3</v>
      </c>
      <c r="F39" s="25">
        <v>3</v>
      </c>
      <c r="G39" s="347">
        <v>3</v>
      </c>
      <c r="H39" s="25">
        <v>4</v>
      </c>
      <c r="I39" s="347">
        <v>3</v>
      </c>
      <c r="J39" s="25">
        <v>4</v>
      </c>
      <c r="K39" s="347">
        <v>3</v>
      </c>
      <c r="L39" s="25">
        <v>4</v>
      </c>
      <c r="M39" s="347"/>
      <c r="N39" s="25"/>
      <c r="O39" s="347">
        <v>14</v>
      </c>
      <c r="P39" s="167">
        <v>2</v>
      </c>
      <c r="Q39" s="103">
        <f t="shared" si="2"/>
        <v>20</v>
      </c>
      <c r="R39" s="20">
        <f>Q39-P39</f>
        <v>18</v>
      </c>
    </row>
    <row r="40" spans="1:18" ht="13.5" thickBot="1" x14ac:dyDescent="0.35">
      <c r="A40" s="366">
        <v>3</v>
      </c>
      <c r="B40" s="367" t="s">
        <v>239</v>
      </c>
      <c r="C40" s="368"/>
      <c r="D40" s="369"/>
      <c r="E40" s="368"/>
      <c r="F40" s="369"/>
      <c r="G40" s="368"/>
      <c r="H40" s="369"/>
      <c r="I40" s="368"/>
      <c r="J40" s="369"/>
      <c r="K40" s="368">
        <v>1</v>
      </c>
      <c r="L40" s="369">
        <v>10</v>
      </c>
      <c r="M40" s="368">
        <v>7</v>
      </c>
      <c r="N40" s="369">
        <v>5</v>
      </c>
      <c r="O40" s="368">
        <v>13</v>
      </c>
      <c r="P40" s="369">
        <v>3</v>
      </c>
      <c r="Q40" s="370">
        <f t="shared" si="2"/>
        <v>18</v>
      </c>
      <c r="R40" s="371">
        <v>18</v>
      </c>
    </row>
    <row r="41" spans="1:18" ht="13.5" thickTop="1" x14ac:dyDescent="0.3">
      <c r="A41" s="49">
        <v>5</v>
      </c>
      <c r="B41" s="177" t="s">
        <v>235</v>
      </c>
      <c r="C41" s="349">
        <v>4</v>
      </c>
      <c r="D41" s="73">
        <v>1</v>
      </c>
      <c r="E41" s="349"/>
      <c r="F41" s="73"/>
      <c r="G41" s="349">
        <v>4</v>
      </c>
      <c r="H41" s="73">
        <v>2</v>
      </c>
      <c r="I41" s="349">
        <v>5</v>
      </c>
      <c r="J41" s="73">
        <v>1</v>
      </c>
      <c r="K41" s="349">
        <v>4</v>
      </c>
      <c r="L41" s="73">
        <v>2</v>
      </c>
      <c r="M41" s="349">
        <v>10</v>
      </c>
      <c r="N41" s="73">
        <v>2</v>
      </c>
      <c r="O41" s="349"/>
      <c r="P41" s="73"/>
      <c r="Q41" s="150">
        <f t="shared" si="2"/>
        <v>8</v>
      </c>
      <c r="R41" s="49">
        <v>8</v>
      </c>
    </row>
    <row r="42" spans="1:18" x14ac:dyDescent="0.3">
      <c r="A42" s="20">
        <v>6</v>
      </c>
      <c r="B42" s="21" t="s">
        <v>234</v>
      </c>
      <c r="C42" s="347"/>
      <c r="D42" s="25"/>
      <c r="E42" s="347"/>
      <c r="F42" s="25"/>
      <c r="G42" s="347">
        <v>5</v>
      </c>
      <c r="H42" s="25">
        <v>1</v>
      </c>
      <c r="I42" s="347">
        <v>4</v>
      </c>
      <c r="J42" s="25">
        <v>2</v>
      </c>
      <c r="K42" s="347">
        <v>5</v>
      </c>
      <c r="L42" s="25">
        <v>1</v>
      </c>
      <c r="M42" s="347">
        <v>11</v>
      </c>
      <c r="N42" s="25">
        <v>1</v>
      </c>
      <c r="O42" s="347"/>
      <c r="P42" s="25"/>
      <c r="Q42" s="103">
        <f t="shared" si="2"/>
        <v>5</v>
      </c>
      <c r="R42" s="20">
        <v>5</v>
      </c>
    </row>
    <row r="43" spans="1:18" ht="13.5" thickBot="1" x14ac:dyDescent="0.35">
      <c r="A43" s="45">
        <v>7</v>
      </c>
      <c r="B43" s="55" t="s">
        <v>233</v>
      </c>
      <c r="C43" s="355"/>
      <c r="D43" s="60"/>
      <c r="E43" s="355">
        <v>4</v>
      </c>
      <c r="F43" s="60">
        <v>1</v>
      </c>
      <c r="G43" s="355"/>
      <c r="H43" s="60"/>
      <c r="I43" s="355"/>
      <c r="J43" s="60"/>
      <c r="K43" s="355"/>
      <c r="L43" s="60"/>
      <c r="M43" s="355"/>
      <c r="N43" s="60"/>
      <c r="O43" s="355"/>
      <c r="P43" s="60"/>
      <c r="Q43" s="271">
        <f t="shared" si="2"/>
        <v>1</v>
      </c>
      <c r="R43" s="45">
        <v>1</v>
      </c>
    </row>
  </sheetData>
  <mergeCells count="10">
    <mergeCell ref="O11:P11"/>
    <mergeCell ref="Q11:Q12"/>
    <mergeCell ref="R11:R12"/>
    <mergeCell ref="A36:R36"/>
    <mergeCell ref="C11:D11"/>
    <mergeCell ref="E11:F11"/>
    <mergeCell ref="G11:H11"/>
    <mergeCell ref="I11:J11"/>
    <mergeCell ref="K11:L11"/>
    <mergeCell ref="M11:N11"/>
  </mergeCells>
  <pageMargins left="0.7" right="0.7" top="0.75" bottom="0.75" header="0.3" footer="0.3"/>
  <pageSetup paperSize="9"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 codeName="Ark12">
    <tabColor rgb="FF00B050"/>
  </sheetPr>
  <dimension ref="A1:K49"/>
  <sheetViews>
    <sheetView topLeftCell="A19" zoomScaleNormal="100" workbookViewId="0">
      <selection activeCell="A19" sqref="A1:IV65536"/>
    </sheetView>
  </sheetViews>
  <sheetFormatPr baseColWidth="10" defaultRowHeight="13" x14ac:dyDescent="0.3"/>
  <cols>
    <col min="1" max="1" width="4.7265625" customWidth="1"/>
    <col min="2" max="2" width="20.453125" customWidth="1"/>
    <col min="3" max="3" width="3.453125" style="1" bestFit="1" customWidth="1"/>
    <col min="4" max="4" width="4.26953125" customWidth="1"/>
    <col min="5" max="5" width="3.453125" style="4" bestFit="1" customWidth="1"/>
    <col min="6" max="6" width="3.453125" style="2" bestFit="1" customWidth="1"/>
    <col min="7" max="7" width="3.453125" bestFit="1" customWidth="1"/>
    <col min="8" max="8" width="4.26953125" customWidth="1"/>
    <col min="9" max="9" width="3.453125" style="4" bestFit="1" customWidth="1"/>
    <col min="10" max="10" width="4.54296875" style="2" customWidth="1"/>
    <col min="11" max="11" width="6" customWidth="1"/>
    <col min="13" max="13" width="8.81640625" bestFit="1" customWidth="1"/>
    <col min="14" max="17" width="2" bestFit="1" customWidth="1"/>
    <col min="18" max="18" width="3.7265625" customWidth="1"/>
    <col min="19" max="19" width="3" bestFit="1" customWidth="1"/>
    <col min="20" max="20" width="4.81640625" customWidth="1"/>
    <col min="21" max="21" width="4.453125" customWidth="1"/>
    <col min="22" max="23" width="2" bestFit="1" customWidth="1"/>
    <col min="24" max="25" width="0.1796875" customWidth="1"/>
    <col min="26" max="27" width="3" bestFit="1" customWidth="1"/>
  </cols>
  <sheetData>
    <row r="1" spans="1:11" ht="22.5" x14ac:dyDescent="0.45">
      <c r="A1" s="357" t="s">
        <v>231</v>
      </c>
      <c r="B1" s="43"/>
      <c r="C1" s="41"/>
      <c r="D1" s="41"/>
      <c r="E1" s="7"/>
      <c r="F1" s="7"/>
      <c r="G1" s="41"/>
      <c r="H1" s="44"/>
      <c r="I1" s="7"/>
      <c r="J1" s="5"/>
    </row>
    <row r="2" spans="1:11" ht="22.5" x14ac:dyDescent="0.45">
      <c r="A2" s="357" t="s">
        <v>232</v>
      </c>
      <c r="B2" s="43"/>
      <c r="C2" s="41"/>
      <c r="D2" s="41"/>
      <c r="E2" s="7"/>
      <c r="F2" s="7"/>
      <c r="G2" s="41"/>
      <c r="H2" s="44"/>
      <c r="I2" s="7"/>
      <c r="J2" s="5"/>
    </row>
    <row r="3" spans="1:11" ht="15.5" x14ac:dyDescent="0.35">
      <c r="A3" s="13" t="s">
        <v>57</v>
      </c>
      <c r="B3" s="14"/>
      <c r="C3" s="5"/>
      <c r="D3" s="5"/>
      <c r="E3" s="7"/>
      <c r="F3" s="7"/>
      <c r="G3" s="5"/>
      <c r="H3" s="7"/>
      <c r="I3" s="7"/>
      <c r="J3" s="5"/>
    </row>
    <row r="4" spans="1:11" ht="15.5" x14ac:dyDescent="0.35">
      <c r="A4" s="13" t="s">
        <v>220</v>
      </c>
      <c r="B4" s="14"/>
      <c r="C4" s="5"/>
      <c r="D4" s="5"/>
      <c r="E4" s="7"/>
      <c r="F4" s="7"/>
      <c r="G4" s="5"/>
      <c r="H4" s="7"/>
      <c r="I4" s="7"/>
      <c r="J4" s="5"/>
    </row>
    <row r="5" spans="1:11" ht="17.5" x14ac:dyDescent="0.35">
      <c r="A5" s="362" t="s">
        <v>242</v>
      </c>
      <c r="B5" s="6"/>
      <c r="C5" s="5"/>
      <c r="D5" s="5"/>
      <c r="E5" s="7"/>
      <c r="F5" s="7"/>
      <c r="G5" s="5"/>
      <c r="H5" s="7"/>
      <c r="I5" s="7"/>
      <c r="J5" s="5"/>
    </row>
    <row r="6" spans="1:11" ht="15.5" x14ac:dyDescent="0.35">
      <c r="A6" s="13" t="s">
        <v>221</v>
      </c>
      <c r="B6" s="6"/>
      <c r="C6" s="5"/>
      <c r="D6" s="5"/>
      <c r="E6" s="7"/>
      <c r="F6" s="7"/>
      <c r="G6" s="5"/>
      <c r="H6" s="7"/>
      <c r="I6" s="7"/>
      <c r="J6" s="5"/>
    </row>
    <row r="7" spans="1:11" ht="15.5" x14ac:dyDescent="0.35">
      <c r="A7" s="13" t="s">
        <v>9</v>
      </c>
      <c r="B7" s="6"/>
      <c r="C7" s="5"/>
      <c r="D7" s="5"/>
      <c r="E7" s="7"/>
      <c r="F7" s="7"/>
      <c r="G7" s="5"/>
      <c r="H7" s="7"/>
      <c r="I7" s="7"/>
      <c r="J7" s="5"/>
    </row>
    <row r="8" spans="1:11" ht="15.5" x14ac:dyDescent="0.35">
      <c r="A8" s="13" t="s">
        <v>14</v>
      </c>
      <c r="B8" s="6"/>
      <c r="C8" s="5"/>
      <c r="D8" s="5"/>
      <c r="E8" s="7"/>
      <c r="F8" s="7"/>
      <c r="G8" s="5"/>
      <c r="H8" s="7"/>
      <c r="I8" s="7"/>
      <c r="J8" s="5"/>
    </row>
    <row r="9" spans="1:11" ht="15.5" x14ac:dyDescent="0.35">
      <c r="A9" s="66" t="s">
        <v>134</v>
      </c>
      <c r="C9" s="5"/>
      <c r="D9" s="5"/>
      <c r="E9" s="7"/>
      <c r="F9" s="7"/>
      <c r="G9" s="5"/>
      <c r="H9" s="7"/>
      <c r="I9" s="7"/>
      <c r="J9" s="5"/>
    </row>
    <row r="10" spans="1:11" ht="15.5" x14ac:dyDescent="0.35">
      <c r="A10" s="13" t="s">
        <v>208</v>
      </c>
      <c r="B10" s="6"/>
      <c r="C10" s="5"/>
      <c r="D10" s="5"/>
      <c r="E10" s="7"/>
      <c r="F10" s="7"/>
      <c r="G10" s="5"/>
      <c r="H10" s="7"/>
      <c r="I10" s="7"/>
      <c r="J10" s="5"/>
    </row>
    <row r="11" spans="1:11" s="289" customFormat="1" ht="15.5" x14ac:dyDescent="0.35">
      <c r="A11" s="288" t="s">
        <v>209</v>
      </c>
      <c r="B11" s="79"/>
      <c r="C11" s="7"/>
      <c r="D11" s="7"/>
      <c r="E11" s="7"/>
      <c r="F11" s="7"/>
      <c r="G11" s="7"/>
      <c r="H11" s="7"/>
      <c r="I11" s="7"/>
      <c r="J11" s="7"/>
    </row>
    <row r="12" spans="1:11" s="294" customFormat="1" ht="15.5" x14ac:dyDescent="0.35">
      <c r="A12" s="290" t="s">
        <v>210</v>
      </c>
      <c r="B12" s="291"/>
      <c r="C12" s="292"/>
      <c r="D12" s="292"/>
      <c r="E12" s="292"/>
      <c r="F12" s="292"/>
      <c r="G12" s="292"/>
      <c r="H12" s="292"/>
      <c r="I12" s="7"/>
      <c r="J12" s="292"/>
    </row>
    <row r="13" spans="1:11" ht="13.5" thickBot="1" x14ac:dyDescent="0.35">
      <c r="A13" s="211"/>
      <c r="B13" s="211"/>
      <c r="C13" s="212"/>
      <c r="D13" s="212"/>
      <c r="E13" s="214"/>
      <c r="F13" s="262"/>
      <c r="G13" s="213"/>
      <c r="H13" s="212"/>
      <c r="I13" s="214"/>
      <c r="J13" s="262"/>
      <c r="K13" s="211"/>
    </row>
    <row r="14" spans="1:11" s="354" customFormat="1" ht="28.5" thickBot="1" x14ac:dyDescent="0.35">
      <c r="A14" s="351"/>
      <c r="B14" s="352"/>
      <c r="C14" s="1019">
        <v>41893</v>
      </c>
      <c r="D14" s="1020"/>
      <c r="E14" s="1019">
        <v>41928</v>
      </c>
      <c r="F14" s="1020"/>
      <c r="G14" s="1019">
        <v>41949</v>
      </c>
      <c r="H14" s="1020"/>
      <c r="I14" s="1019">
        <v>41984</v>
      </c>
      <c r="J14" s="1020"/>
      <c r="K14" s="353" t="s">
        <v>60</v>
      </c>
    </row>
    <row r="15" spans="1:11" ht="16" thickBot="1" x14ac:dyDescent="0.4">
      <c r="A15" s="109" t="s">
        <v>5</v>
      </c>
      <c r="B15" s="110" t="s">
        <v>3</v>
      </c>
      <c r="C15" s="17" t="s">
        <v>0</v>
      </c>
      <c r="D15" s="18" t="s">
        <v>1</v>
      </c>
      <c r="E15" s="17" t="s">
        <v>0</v>
      </c>
      <c r="F15" s="18" t="s">
        <v>1</v>
      </c>
      <c r="G15" s="17" t="s">
        <v>0</v>
      </c>
      <c r="H15" s="18" t="s">
        <v>1</v>
      </c>
      <c r="I15" s="17" t="s">
        <v>0</v>
      </c>
      <c r="J15" s="18" t="s">
        <v>1</v>
      </c>
      <c r="K15" s="142" t="s">
        <v>4</v>
      </c>
    </row>
    <row r="16" spans="1:11" x14ac:dyDescent="0.3">
      <c r="A16" s="19">
        <v>1</v>
      </c>
      <c r="B16" s="217" t="s">
        <v>22</v>
      </c>
      <c r="C16" s="346">
        <v>1</v>
      </c>
      <c r="D16" s="23">
        <f>19+5</f>
        <v>24</v>
      </c>
      <c r="E16" s="346">
        <v>1</v>
      </c>
      <c r="F16" s="23">
        <v>25</v>
      </c>
      <c r="G16" s="346">
        <v>2</v>
      </c>
      <c r="H16" s="23">
        <v>24</v>
      </c>
      <c r="I16" s="346">
        <v>1</v>
      </c>
      <c r="J16" s="23">
        <v>21</v>
      </c>
      <c r="K16" s="374">
        <f t="shared" ref="K16:K49" si="0">SUM(D16,F16,H16,J16)</f>
        <v>94</v>
      </c>
    </row>
    <row r="17" spans="1:11" x14ac:dyDescent="0.3">
      <c r="A17" s="20">
        <v>2</v>
      </c>
      <c r="B17" s="21" t="s">
        <v>23</v>
      </c>
      <c r="C17" s="349">
        <v>2</v>
      </c>
      <c r="D17" s="73">
        <f>18+3</f>
        <v>21</v>
      </c>
      <c r="E17" s="347">
        <v>2</v>
      </c>
      <c r="F17" s="25">
        <v>22</v>
      </c>
      <c r="G17" s="349">
        <v>1</v>
      </c>
      <c r="H17" s="73">
        <v>27</v>
      </c>
      <c r="I17" s="349">
        <v>2</v>
      </c>
      <c r="J17" s="73">
        <v>18</v>
      </c>
      <c r="K17" s="129">
        <f t="shared" si="0"/>
        <v>88</v>
      </c>
    </row>
    <row r="18" spans="1:11" x14ac:dyDescent="0.3">
      <c r="A18" s="20">
        <v>3</v>
      </c>
      <c r="B18" s="132" t="s">
        <v>211</v>
      </c>
      <c r="C18" s="349">
        <v>3</v>
      </c>
      <c r="D18" s="73">
        <f>17+1</f>
        <v>18</v>
      </c>
      <c r="E18" s="347">
        <v>5</v>
      </c>
      <c r="F18" s="25">
        <v>16</v>
      </c>
      <c r="G18" s="347">
        <v>4</v>
      </c>
      <c r="H18" s="25">
        <v>19</v>
      </c>
      <c r="I18" s="347">
        <v>3</v>
      </c>
      <c r="J18" s="25">
        <v>15</v>
      </c>
      <c r="K18" s="129">
        <f t="shared" si="0"/>
        <v>68</v>
      </c>
    </row>
    <row r="19" spans="1:11" x14ac:dyDescent="0.3">
      <c r="A19" s="20">
        <v>4</v>
      </c>
      <c r="B19" s="21" t="s">
        <v>192</v>
      </c>
      <c r="C19" s="349">
        <v>4</v>
      </c>
      <c r="D19" s="73">
        <v>16</v>
      </c>
      <c r="E19" s="347">
        <v>3</v>
      </c>
      <c r="F19" s="25">
        <v>19</v>
      </c>
      <c r="G19" s="347">
        <v>9</v>
      </c>
      <c r="H19" s="25">
        <v>14</v>
      </c>
      <c r="I19" s="347">
        <v>9</v>
      </c>
      <c r="J19" s="25">
        <v>8</v>
      </c>
      <c r="K19" s="129">
        <f t="shared" si="0"/>
        <v>57</v>
      </c>
    </row>
    <row r="20" spans="1:11" x14ac:dyDescent="0.3">
      <c r="A20" s="20">
        <v>5</v>
      </c>
      <c r="B20" s="265" t="s">
        <v>26</v>
      </c>
      <c r="C20" s="349">
        <v>6</v>
      </c>
      <c r="D20" s="73">
        <v>14</v>
      </c>
      <c r="E20" s="347">
        <v>4</v>
      </c>
      <c r="F20" s="25">
        <v>17</v>
      </c>
      <c r="G20" s="347">
        <v>6</v>
      </c>
      <c r="H20" s="25">
        <v>17</v>
      </c>
      <c r="I20" s="347">
        <v>11</v>
      </c>
      <c r="J20" s="25">
        <v>6</v>
      </c>
      <c r="K20" s="375">
        <f t="shared" si="0"/>
        <v>54</v>
      </c>
    </row>
    <row r="21" spans="1:11" x14ac:dyDescent="0.3">
      <c r="A21" s="20">
        <v>6</v>
      </c>
      <c r="B21" s="21" t="s">
        <v>185</v>
      </c>
      <c r="C21" s="349">
        <v>16</v>
      </c>
      <c r="D21" s="73">
        <v>4</v>
      </c>
      <c r="E21" s="347">
        <v>10</v>
      </c>
      <c r="F21" s="25">
        <v>11</v>
      </c>
      <c r="G21" s="347">
        <v>7</v>
      </c>
      <c r="H21" s="25">
        <v>16</v>
      </c>
      <c r="I21" s="347">
        <v>6</v>
      </c>
      <c r="J21" s="25">
        <v>11</v>
      </c>
      <c r="K21" s="129">
        <f t="shared" si="0"/>
        <v>42</v>
      </c>
    </row>
    <row r="22" spans="1:11" x14ac:dyDescent="0.3">
      <c r="A22" s="20">
        <v>7</v>
      </c>
      <c r="B22" s="21" t="s">
        <v>119</v>
      </c>
      <c r="C22" s="349">
        <v>13</v>
      </c>
      <c r="D22" s="73">
        <v>7</v>
      </c>
      <c r="E22" s="347">
        <v>6</v>
      </c>
      <c r="F22" s="25">
        <v>15</v>
      </c>
      <c r="G22" s="347">
        <v>12</v>
      </c>
      <c r="H22" s="25">
        <v>11</v>
      </c>
      <c r="I22" s="347">
        <v>10</v>
      </c>
      <c r="J22" s="25">
        <v>7</v>
      </c>
      <c r="K22" s="129">
        <f t="shared" si="0"/>
        <v>40</v>
      </c>
    </row>
    <row r="23" spans="1:11" x14ac:dyDescent="0.3">
      <c r="A23" s="20">
        <v>8</v>
      </c>
      <c r="B23" s="21" t="s">
        <v>47</v>
      </c>
      <c r="C23" s="349">
        <v>12</v>
      </c>
      <c r="D23" s="73">
        <v>8</v>
      </c>
      <c r="E23" s="347">
        <v>12</v>
      </c>
      <c r="F23" s="25">
        <v>9</v>
      </c>
      <c r="G23" s="347">
        <v>11</v>
      </c>
      <c r="H23" s="25">
        <v>12</v>
      </c>
      <c r="I23" s="347">
        <v>7</v>
      </c>
      <c r="J23" s="25">
        <v>10</v>
      </c>
      <c r="K23" s="129">
        <f t="shared" si="0"/>
        <v>39</v>
      </c>
    </row>
    <row r="24" spans="1:11" x14ac:dyDescent="0.3">
      <c r="A24" s="20">
        <v>9</v>
      </c>
      <c r="B24" s="266" t="s">
        <v>33</v>
      </c>
      <c r="C24" s="349">
        <v>5</v>
      </c>
      <c r="D24" s="73">
        <v>15</v>
      </c>
      <c r="E24" s="347">
        <v>9</v>
      </c>
      <c r="F24" s="25">
        <v>12</v>
      </c>
      <c r="G24" s="347">
        <v>14</v>
      </c>
      <c r="H24" s="25">
        <v>9</v>
      </c>
      <c r="I24" s="347"/>
      <c r="J24" s="25"/>
      <c r="K24" s="376">
        <f t="shared" si="0"/>
        <v>36</v>
      </c>
    </row>
    <row r="25" spans="1:11" x14ac:dyDescent="0.3">
      <c r="A25" s="20">
        <v>10</v>
      </c>
      <c r="B25" s="165" t="s">
        <v>25</v>
      </c>
      <c r="C25" s="349">
        <v>11</v>
      </c>
      <c r="D25" s="73">
        <v>9</v>
      </c>
      <c r="E25" s="347">
        <v>15</v>
      </c>
      <c r="F25" s="25">
        <v>6</v>
      </c>
      <c r="G25" s="347">
        <v>5</v>
      </c>
      <c r="H25" s="25">
        <v>18</v>
      </c>
      <c r="I25" s="347"/>
      <c r="J25" s="25"/>
      <c r="K25" s="129">
        <f t="shared" si="0"/>
        <v>33</v>
      </c>
    </row>
    <row r="26" spans="1:11" x14ac:dyDescent="0.3">
      <c r="A26" s="20">
        <v>11</v>
      </c>
      <c r="B26" s="21" t="s">
        <v>205</v>
      </c>
      <c r="C26" s="349">
        <v>7</v>
      </c>
      <c r="D26" s="73">
        <v>13</v>
      </c>
      <c r="E26" s="347">
        <v>16</v>
      </c>
      <c r="F26" s="25">
        <v>5</v>
      </c>
      <c r="G26" s="347">
        <v>18</v>
      </c>
      <c r="H26" s="25">
        <v>5</v>
      </c>
      <c r="I26" s="347">
        <v>8</v>
      </c>
      <c r="J26" s="25">
        <v>9</v>
      </c>
      <c r="K26" s="129">
        <f t="shared" si="0"/>
        <v>32</v>
      </c>
    </row>
    <row r="27" spans="1:11" x14ac:dyDescent="0.3">
      <c r="A27" s="20">
        <v>12</v>
      </c>
      <c r="B27" s="21" t="s">
        <v>62</v>
      </c>
      <c r="C27" s="349"/>
      <c r="D27" s="192"/>
      <c r="E27" s="347">
        <v>7</v>
      </c>
      <c r="F27" s="25">
        <v>14</v>
      </c>
      <c r="G27" s="347">
        <v>8</v>
      </c>
      <c r="H27" s="25">
        <v>16</v>
      </c>
      <c r="I27" s="347"/>
      <c r="J27" s="25"/>
      <c r="K27" s="129">
        <f t="shared" si="0"/>
        <v>30</v>
      </c>
    </row>
    <row r="28" spans="1:11" x14ac:dyDescent="0.3">
      <c r="A28" s="20">
        <v>13</v>
      </c>
      <c r="B28" s="21" t="s">
        <v>30</v>
      </c>
      <c r="C28" s="349">
        <v>10</v>
      </c>
      <c r="D28" s="73">
        <v>10</v>
      </c>
      <c r="E28" s="347">
        <v>11</v>
      </c>
      <c r="F28" s="25">
        <v>10</v>
      </c>
      <c r="G28" s="347">
        <v>19</v>
      </c>
      <c r="H28" s="25">
        <v>4</v>
      </c>
      <c r="I28" s="347"/>
      <c r="J28" s="25"/>
      <c r="K28" s="129">
        <f t="shared" si="0"/>
        <v>24</v>
      </c>
    </row>
    <row r="29" spans="1:11" x14ac:dyDescent="0.3">
      <c r="A29" s="20">
        <v>14</v>
      </c>
      <c r="B29" s="21" t="s">
        <v>175</v>
      </c>
      <c r="C29" s="349"/>
      <c r="D29" s="192"/>
      <c r="E29" s="347"/>
      <c r="F29" s="25"/>
      <c r="G29" s="347">
        <v>3</v>
      </c>
      <c r="H29" s="25">
        <v>21</v>
      </c>
      <c r="I29" s="347"/>
      <c r="J29" s="25"/>
      <c r="K29" s="129">
        <f t="shared" si="0"/>
        <v>21</v>
      </c>
    </row>
    <row r="30" spans="1:11" x14ac:dyDescent="0.3">
      <c r="A30" s="20">
        <v>15</v>
      </c>
      <c r="B30" s="165" t="s">
        <v>66</v>
      </c>
      <c r="C30" s="349"/>
      <c r="D30" s="192"/>
      <c r="E30" s="347">
        <v>14</v>
      </c>
      <c r="F30" s="25">
        <v>7</v>
      </c>
      <c r="G30" s="347"/>
      <c r="H30" s="25"/>
      <c r="I30" s="347">
        <v>4</v>
      </c>
      <c r="J30" s="25">
        <v>13</v>
      </c>
      <c r="K30" s="129">
        <f t="shared" si="0"/>
        <v>20</v>
      </c>
    </row>
    <row r="31" spans="1:11" x14ac:dyDescent="0.3">
      <c r="A31" s="20">
        <v>16</v>
      </c>
      <c r="B31" s="21" t="s">
        <v>193</v>
      </c>
      <c r="C31" s="349"/>
      <c r="D31" s="192"/>
      <c r="E31" s="347">
        <v>13</v>
      </c>
      <c r="F31" s="25">
        <v>8</v>
      </c>
      <c r="G31" s="347">
        <v>16</v>
      </c>
      <c r="H31" s="25">
        <v>7</v>
      </c>
      <c r="I31" s="347"/>
      <c r="J31" s="25"/>
      <c r="K31" s="129">
        <f t="shared" si="0"/>
        <v>15</v>
      </c>
    </row>
    <row r="32" spans="1:11" x14ac:dyDescent="0.3">
      <c r="A32" s="20">
        <v>16</v>
      </c>
      <c r="B32" s="21" t="s">
        <v>173</v>
      </c>
      <c r="C32" s="349"/>
      <c r="D32" s="73"/>
      <c r="E32" s="347">
        <v>17</v>
      </c>
      <c r="F32" s="25">
        <v>4</v>
      </c>
      <c r="G32" s="347">
        <v>17</v>
      </c>
      <c r="H32" s="25">
        <v>6</v>
      </c>
      <c r="I32" s="347">
        <v>12</v>
      </c>
      <c r="J32" s="25">
        <v>5</v>
      </c>
      <c r="K32" s="129">
        <f t="shared" si="0"/>
        <v>15</v>
      </c>
    </row>
    <row r="33" spans="1:11" x14ac:dyDescent="0.3">
      <c r="A33" s="20">
        <v>18</v>
      </c>
      <c r="B33" s="21" t="s">
        <v>176</v>
      </c>
      <c r="C33" s="349"/>
      <c r="D33" s="192"/>
      <c r="E33" s="347">
        <v>8</v>
      </c>
      <c r="F33" s="25">
        <v>13</v>
      </c>
      <c r="G33" s="347"/>
      <c r="H33" s="25"/>
      <c r="I33" s="347"/>
      <c r="J33" s="25"/>
      <c r="K33" s="129">
        <f t="shared" si="0"/>
        <v>13</v>
      </c>
    </row>
    <row r="34" spans="1:11" x14ac:dyDescent="0.3">
      <c r="A34" s="20">
        <v>18</v>
      </c>
      <c r="B34" s="358" t="s">
        <v>243</v>
      </c>
      <c r="C34" s="349"/>
      <c r="D34" s="192"/>
      <c r="E34" s="347"/>
      <c r="F34" s="25"/>
      <c r="G34" s="347">
        <v>10</v>
      </c>
      <c r="H34" s="25">
        <v>13</v>
      </c>
      <c r="I34" s="347"/>
      <c r="J34" s="25"/>
      <c r="K34" s="129">
        <f t="shared" si="0"/>
        <v>13</v>
      </c>
    </row>
    <row r="35" spans="1:11" x14ac:dyDescent="0.3">
      <c r="A35" s="20">
        <v>20</v>
      </c>
      <c r="B35" s="21" t="s">
        <v>41</v>
      </c>
      <c r="C35" s="348">
        <v>8</v>
      </c>
      <c r="D35" s="107">
        <v>12</v>
      </c>
      <c r="E35" s="347"/>
      <c r="F35" s="25"/>
      <c r="G35" s="348"/>
      <c r="H35" s="107"/>
      <c r="I35" s="347"/>
      <c r="J35" s="107"/>
      <c r="K35" s="129">
        <f t="shared" si="0"/>
        <v>12</v>
      </c>
    </row>
    <row r="36" spans="1:11" x14ac:dyDescent="0.3">
      <c r="A36" s="20">
        <v>20</v>
      </c>
      <c r="B36" s="21" t="s">
        <v>246</v>
      </c>
      <c r="C36" s="347"/>
      <c r="D36" s="71"/>
      <c r="E36" s="347"/>
      <c r="F36" s="25"/>
      <c r="G36" s="347"/>
      <c r="H36" s="25"/>
      <c r="I36" s="347">
        <v>5</v>
      </c>
      <c r="J36" s="25">
        <v>12</v>
      </c>
      <c r="K36" s="129">
        <f t="shared" si="0"/>
        <v>12</v>
      </c>
    </row>
    <row r="37" spans="1:11" x14ac:dyDescent="0.3">
      <c r="A37" s="20">
        <v>22</v>
      </c>
      <c r="B37" s="21" t="s">
        <v>169</v>
      </c>
      <c r="C37" s="347">
        <v>9</v>
      </c>
      <c r="D37" s="25">
        <v>11</v>
      </c>
      <c r="E37" s="347"/>
      <c r="F37" s="25"/>
      <c r="G37" s="347"/>
      <c r="H37" s="25"/>
      <c r="I37" s="347"/>
      <c r="J37" s="25"/>
      <c r="K37" s="129">
        <f t="shared" si="0"/>
        <v>11</v>
      </c>
    </row>
    <row r="38" spans="1:11" x14ac:dyDescent="0.3">
      <c r="A38" s="20">
        <v>23</v>
      </c>
      <c r="B38" s="21" t="s">
        <v>217</v>
      </c>
      <c r="C38" s="347"/>
      <c r="D38" s="71"/>
      <c r="E38" s="347"/>
      <c r="F38" s="25"/>
      <c r="G38" s="347">
        <v>13</v>
      </c>
      <c r="H38" s="25">
        <v>10</v>
      </c>
      <c r="I38" s="347"/>
      <c r="J38" s="25"/>
      <c r="K38" s="129">
        <f t="shared" si="0"/>
        <v>10</v>
      </c>
    </row>
    <row r="39" spans="1:11" x14ac:dyDescent="0.3">
      <c r="A39" s="20">
        <v>24</v>
      </c>
      <c r="B39" s="21" t="s">
        <v>244</v>
      </c>
      <c r="C39" s="347"/>
      <c r="D39" s="71"/>
      <c r="E39" s="347"/>
      <c r="F39" s="25"/>
      <c r="G39" s="347">
        <v>15</v>
      </c>
      <c r="H39" s="25">
        <v>8</v>
      </c>
      <c r="I39" s="347"/>
      <c r="J39" s="25"/>
      <c r="K39" s="129">
        <f t="shared" si="0"/>
        <v>8</v>
      </c>
    </row>
    <row r="40" spans="1:11" x14ac:dyDescent="0.3">
      <c r="A40" s="20">
        <v>24</v>
      </c>
      <c r="B40" s="21" t="s">
        <v>230</v>
      </c>
      <c r="C40" s="347">
        <v>15</v>
      </c>
      <c r="D40" s="25">
        <v>5</v>
      </c>
      <c r="E40" s="347"/>
      <c r="F40" s="25"/>
      <c r="G40" s="347"/>
      <c r="H40" s="25"/>
      <c r="I40" s="347">
        <v>14</v>
      </c>
      <c r="J40" s="25">
        <v>3</v>
      </c>
      <c r="K40" s="129">
        <f t="shared" si="0"/>
        <v>8</v>
      </c>
    </row>
    <row r="41" spans="1:11" x14ac:dyDescent="0.3">
      <c r="A41" s="20">
        <v>26</v>
      </c>
      <c r="B41" s="177" t="s">
        <v>207</v>
      </c>
      <c r="C41" s="349">
        <v>17</v>
      </c>
      <c r="D41" s="73">
        <v>3</v>
      </c>
      <c r="E41" s="349">
        <v>18</v>
      </c>
      <c r="F41" s="73">
        <v>3</v>
      </c>
      <c r="G41" s="349"/>
      <c r="H41" s="73"/>
      <c r="I41" s="347"/>
      <c r="J41" s="73"/>
      <c r="K41" s="129">
        <f t="shared" si="0"/>
        <v>6</v>
      </c>
    </row>
    <row r="42" spans="1:11" x14ac:dyDescent="0.3">
      <c r="A42" s="20">
        <v>26</v>
      </c>
      <c r="B42" s="21" t="s">
        <v>49</v>
      </c>
      <c r="C42" s="347">
        <v>13</v>
      </c>
      <c r="D42" s="25">
        <v>6</v>
      </c>
      <c r="E42" s="347"/>
      <c r="F42" s="25"/>
      <c r="G42" s="347"/>
      <c r="H42" s="25"/>
      <c r="I42" s="347"/>
      <c r="J42" s="25"/>
      <c r="K42" s="129">
        <f t="shared" si="0"/>
        <v>6</v>
      </c>
    </row>
    <row r="43" spans="1:11" x14ac:dyDescent="0.3">
      <c r="A43" s="20">
        <v>28</v>
      </c>
      <c r="B43" s="21" t="s">
        <v>236</v>
      </c>
      <c r="C43" s="347"/>
      <c r="D43" s="71"/>
      <c r="E43" s="347">
        <v>19</v>
      </c>
      <c r="F43" s="25">
        <v>2</v>
      </c>
      <c r="G43" s="347"/>
      <c r="H43" s="25"/>
      <c r="I43" s="347">
        <v>15</v>
      </c>
      <c r="J43" s="25">
        <v>2</v>
      </c>
      <c r="K43" s="129">
        <f t="shared" si="0"/>
        <v>4</v>
      </c>
    </row>
    <row r="44" spans="1:11" x14ac:dyDescent="0.3">
      <c r="A44" s="20">
        <v>28</v>
      </c>
      <c r="B44" s="21" t="s">
        <v>27</v>
      </c>
      <c r="C44" s="347"/>
      <c r="D44" s="25"/>
      <c r="E44" s="347"/>
      <c r="F44" s="25"/>
      <c r="G44" s="347"/>
      <c r="H44" s="25"/>
      <c r="I44" s="347">
        <v>13</v>
      </c>
      <c r="J44" s="25">
        <v>4</v>
      </c>
      <c r="K44" s="129">
        <f t="shared" si="0"/>
        <v>4</v>
      </c>
    </row>
    <row r="45" spans="1:11" x14ac:dyDescent="0.3">
      <c r="A45" s="20">
        <v>30</v>
      </c>
      <c r="B45" s="21" t="s">
        <v>186</v>
      </c>
      <c r="C45" s="347">
        <v>18</v>
      </c>
      <c r="D45" s="25">
        <v>2</v>
      </c>
      <c r="E45" s="347">
        <v>20</v>
      </c>
      <c r="F45" s="25">
        <v>1</v>
      </c>
      <c r="G45" s="347"/>
      <c r="H45" s="25"/>
      <c r="I45" s="347"/>
      <c r="J45" s="25"/>
      <c r="K45" s="129">
        <f t="shared" si="0"/>
        <v>3</v>
      </c>
    </row>
    <row r="46" spans="1:11" x14ac:dyDescent="0.3">
      <c r="A46" s="20">
        <v>30</v>
      </c>
      <c r="B46" s="21" t="s">
        <v>245</v>
      </c>
      <c r="C46" s="347"/>
      <c r="D46" s="71"/>
      <c r="E46" s="347"/>
      <c r="F46" s="25"/>
      <c r="G46" s="347">
        <v>20</v>
      </c>
      <c r="H46" s="25">
        <v>3</v>
      </c>
      <c r="I46" s="347"/>
      <c r="J46" s="25"/>
      <c r="K46" s="129">
        <f t="shared" si="0"/>
        <v>3</v>
      </c>
    </row>
    <row r="47" spans="1:11" x14ac:dyDescent="0.3">
      <c r="A47" s="20">
        <v>32</v>
      </c>
      <c r="B47" s="21" t="s">
        <v>229</v>
      </c>
      <c r="C47" s="347">
        <v>19</v>
      </c>
      <c r="D47" s="25">
        <v>1</v>
      </c>
      <c r="E47" s="347"/>
      <c r="F47" s="25"/>
      <c r="G47" s="347">
        <v>22</v>
      </c>
      <c r="H47" s="25">
        <v>1</v>
      </c>
      <c r="I47" s="347"/>
      <c r="J47" s="25"/>
      <c r="K47" s="129">
        <f t="shared" si="0"/>
        <v>2</v>
      </c>
    </row>
    <row r="48" spans="1:11" x14ac:dyDescent="0.3">
      <c r="A48" s="20">
        <v>32</v>
      </c>
      <c r="B48" s="177" t="s">
        <v>238</v>
      </c>
      <c r="C48" s="349"/>
      <c r="D48" s="192"/>
      <c r="E48" s="349"/>
      <c r="F48" s="73"/>
      <c r="G48" s="349">
        <v>21</v>
      </c>
      <c r="H48" s="73">
        <v>2</v>
      </c>
      <c r="I48" s="349"/>
      <c r="J48" s="73"/>
      <c r="K48" s="136">
        <f t="shared" si="0"/>
        <v>2</v>
      </c>
    </row>
    <row r="49" spans="1:11" ht="13.5" thickBot="1" x14ac:dyDescent="0.35">
      <c r="A49" s="45">
        <v>34</v>
      </c>
      <c r="B49" s="55" t="s">
        <v>167</v>
      </c>
      <c r="C49" s="355"/>
      <c r="D49" s="30"/>
      <c r="E49" s="355"/>
      <c r="F49" s="60"/>
      <c r="G49" s="355"/>
      <c r="H49" s="60"/>
      <c r="I49" s="355">
        <v>16</v>
      </c>
      <c r="J49" s="60">
        <v>1</v>
      </c>
      <c r="K49" s="350">
        <f t="shared" si="0"/>
        <v>1</v>
      </c>
    </row>
  </sheetData>
  <mergeCells count="4">
    <mergeCell ref="C14:D14"/>
    <mergeCell ref="E14:F14"/>
    <mergeCell ref="G14:H14"/>
    <mergeCell ref="I14:J14"/>
  </mergeCells>
  <pageMargins left="0.65" right="0.13" top="0.75" bottom="0.75" header="0.3" footer="0.3"/>
  <pageSetup paperSize="9"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 codeName="Ark13">
    <tabColor rgb="FF00B050"/>
    <pageSetUpPr fitToPage="1"/>
  </sheetPr>
  <dimension ref="A1:T44"/>
  <sheetViews>
    <sheetView zoomScaleNormal="100" workbookViewId="0">
      <selection activeCell="A16" sqref="A16:A19"/>
    </sheetView>
  </sheetViews>
  <sheetFormatPr baseColWidth="10" defaultRowHeight="12.5" x14ac:dyDescent="0.25"/>
  <cols>
    <col min="1" max="1" width="4.54296875" customWidth="1"/>
    <col min="2" max="2" width="20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bestFit="1" customWidth="1"/>
    <col min="8" max="8" width="4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3.453125" bestFit="1" customWidth="1"/>
    <col min="18" max="18" width="4" bestFit="1" customWidth="1"/>
    <col min="19" max="19" width="7.81640625" bestFit="1" customWidth="1"/>
    <col min="20" max="20" width="7.453125" bestFit="1" customWidth="1"/>
  </cols>
  <sheetData>
    <row r="1" spans="1:20" ht="25" x14ac:dyDescent="0.5">
      <c r="A1" s="295" t="s">
        <v>201</v>
      </c>
      <c r="G1" s="78"/>
      <c r="H1" s="2"/>
      <c r="I1" s="2"/>
      <c r="M1" s="9"/>
      <c r="N1" s="9"/>
      <c r="O1" s="4"/>
      <c r="P1" s="2"/>
      <c r="Q1" s="2"/>
      <c r="R1" s="2"/>
      <c r="T1" s="2"/>
    </row>
    <row r="2" spans="1:20" ht="15.5" x14ac:dyDescent="0.35">
      <c r="A2" s="46" t="s">
        <v>16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5"/>
      <c r="R2" s="5"/>
      <c r="S2" s="6"/>
      <c r="T2" s="2"/>
    </row>
    <row r="3" spans="1:20" ht="15.5" x14ac:dyDescent="0.35">
      <c r="A3" s="283" t="s">
        <v>219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5"/>
      <c r="R3" s="5"/>
      <c r="S3" s="6"/>
      <c r="T3" s="2"/>
    </row>
    <row r="4" spans="1:20" ht="15.5" x14ac:dyDescent="0.35">
      <c r="A4" s="46" t="s">
        <v>18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5"/>
      <c r="R4" s="5"/>
      <c r="S4" s="6"/>
      <c r="T4" s="2"/>
    </row>
    <row r="5" spans="1:20" ht="15.5" x14ac:dyDescent="0.35">
      <c r="A5" s="46" t="s">
        <v>54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5"/>
      <c r="R5" s="5"/>
      <c r="S5" s="6"/>
      <c r="T5" s="2"/>
    </row>
    <row r="6" spans="1:20" ht="15.5" x14ac:dyDescent="0.35">
      <c r="A6" s="46" t="s">
        <v>17</v>
      </c>
      <c r="B6" s="6"/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5"/>
      <c r="R6" s="5"/>
      <c r="S6" s="6"/>
      <c r="T6" s="2"/>
    </row>
    <row r="7" spans="1:20" ht="15.5" x14ac:dyDescent="0.35">
      <c r="A7" s="13" t="s">
        <v>19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5"/>
      <c r="R7" s="5"/>
      <c r="S7" s="6"/>
      <c r="T7" s="2"/>
    </row>
    <row r="8" spans="1:20" ht="15.5" x14ac:dyDescent="0.35">
      <c r="A8" s="13" t="s">
        <v>21</v>
      </c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5"/>
      <c r="R8" s="5"/>
      <c r="S8" s="6"/>
      <c r="T8" s="2"/>
    </row>
    <row r="9" spans="1:20" ht="15.5" x14ac:dyDescent="0.35">
      <c r="A9" s="46" t="s">
        <v>68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5"/>
      <c r="R9" s="5"/>
      <c r="S9" s="6"/>
      <c r="T9" s="2"/>
    </row>
    <row r="10" spans="1:20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5"/>
      <c r="R10" s="5"/>
      <c r="S10" s="6"/>
      <c r="T10" s="2"/>
    </row>
    <row r="11" spans="1:20" ht="13.5" thickBot="1" x14ac:dyDescent="0.35">
      <c r="A11" s="68"/>
      <c r="B11" s="10"/>
      <c r="C11" s="1012">
        <v>41654</v>
      </c>
      <c r="D11" s="1013"/>
      <c r="E11" s="1012">
        <v>41675</v>
      </c>
      <c r="F11" s="1013"/>
      <c r="G11" s="1012">
        <v>41696</v>
      </c>
      <c r="H11" s="1013"/>
      <c r="I11" s="1012">
        <v>41717</v>
      </c>
      <c r="J11" s="1013"/>
      <c r="K11" s="1012">
        <v>41738</v>
      </c>
      <c r="L11" s="1013"/>
      <c r="M11" s="1012">
        <v>41752</v>
      </c>
      <c r="N11" s="1013"/>
      <c r="O11" s="1012">
        <v>41766</v>
      </c>
      <c r="P11" s="1013"/>
      <c r="Q11" s="1012">
        <v>41787</v>
      </c>
      <c r="R11" s="1013"/>
      <c r="S11" s="1036" t="s">
        <v>159</v>
      </c>
      <c r="T11" s="1036" t="s">
        <v>160</v>
      </c>
    </row>
    <row r="12" spans="1:20" ht="16" thickBot="1" x14ac:dyDescent="0.4">
      <c r="A12" s="126" t="s">
        <v>20</v>
      </c>
      <c r="B12" s="31" t="s">
        <v>3</v>
      </c>
      <c r="C12" s="32" t="s">
        <v>0</v>
      </c>
      <c r="D12" s="33" t="s">
        <v>2</v>
      </c>
      <c r="E12" s="32" t="s">
        <v>0</v>
      </c>
      <c r="F12" s="33" t="s">
        <v>2</v>
      </c>
      <c r="G12" s="32" t="s">
        <v>0</v>
      </c>
      <c r="H12" s="33" t="s">
        <v>2</v>
      </c>
      <c r="I12" s="32" t="s">
        <v>0</v>
      </c>
      <c r="J12" s="33" t="s">
        <v>2</v>
      </c>
      <c r="K12" s="32" t="s">
        <v>0</v>
      </c>
      <c r="L12" s="33" t="s">
        <v>2</v>
      </c>
      <c r="M12" s="32" t="s">
        <v>0</v>
      </c>
      <c r="N12" s="33" t="s">
        <v>2</v>
      </c>
      <c r="O12" s="32" t="s">
        <v>0</v>
      </c>
      <c r="P12" s="33" t="s">
        <v>2</v>
      </c>
      <c r="Q12" s="32" t="s">
        <v>0</v>
      </c>
      <c r="R12" s="33" t="s">
        <v>2</v>
      </c>
      <c r="S12" s="1037"/>
      <c r="T12" s="1037"/>
    </row>
    <row r="13" spans="1:20" ht="16" thickBot="1" x14ac:dyDescent="0.4">
      <c r="A13" s="1043" t="s">
        <v>61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5"/>
    </row>
    <row r="14" spans="1:20" ht="13" x14ac:dyDescent="0.3">
      <c r="A14" s="39">
        <v>1</v>
      </c>
      <c r="B14" s="54" t="s">
        <v>182</v>
      </c>
      <c r="C14" s="24">
        <v>2</v>
      </c>
      <c r="D14" s="25">
        <v>18</v>
      </c>
      <c r="E14" s="299"/>
      <c r="F14" s="56"/>
      <c r="G14" s="22">
        <v>1</v>
      </c>
      <c r="H14" s="23">
        <v>18</v>
      </c>
      <c r="I14" s="24">
        <v>2</v>
      </c>
      <c r="J14" s="25">
        <v>17</v>
      </c>
      <c r="K14" s="24">
        <v>2</v>
      </c>
      <c r="L14" s="25">
        <v>14</v>
      </c>
      <c r="M14" s="51">
        <v>3</v>
      </c>
      <c r="N14" s="70">
        <v>19</v>
      </c>
      <c r="O14" s="24">
        <v>3</v>
      </c>
      <c r="P14" s="25">
        <v>10</v>
      </c>
      <c r="Q14" s="300"/>
      <c r="R14" s="301"/>
      <c r="S14" s="20">
        <f t="shared" ref="S14:S37" si="0">SUM(D14,F14,H14,J14,L14,N14,P14,R14)</f>
        <v>96</v>
      </c>
      <c r="T14" s="20">
        <f>S14</f>
        <v>96</v>
      </c>
    </row>
    <row r="15" spans="1:20" ht="13" x14ac:dyDescent="0.3">
      <c r="A15" s="40">
        <v>2</v>
      </c>
      <c r="B15" s="98" t="s">
        <v>41</v>
      </c>
      <c r="C15" s="24">
        <v>6</v>
      </c>
      <c r="D15" s="25">
        <v>11</v>
      </c>
      <c r="E15" s="299"/>
      <c r="F15" s="56"/>
      <c r="G15" s="24">
        <v>3</v>
      </c>
      <c r="H15" s="25">
        <v>12</v>
      </c>
      <c r="I15" s="24">
        <v>3</v>
      </c>
      <c r="J15" s="25">
        <v>14</v>
      </c>
      <c r="K15" s="24">
        <v>1</v>
      </c>
      <c r="L15" s="25">
        <v>17</v>
      </c>
      <c r="M15" s="51">
        <v>3</v>
      </c>
      <c r="N15" s="70">
        <v>19</v>
      </c>
      <c r="O15" s="24">
        <v>1</v>
      </c>
      <c r="P15" s="25">
        <v>16</v>
      </c>
      <c r="Q15" s="299">
        <v>3</v>
      </c>
      <c r="R15" s="56">
        <v>9</v>
      </c>
      <c r="S15" s="20">
        <f t="shared" si="0"/>
        <v>98</v>
      </c>
      <c r="T15" s="20">
        <f>S15-R15</f>
        <v>89</v>
      </c>
    </row>
    <row r="16" spans="1:20" ht="13" x14ac:dyDescent="0.3">
      <c r="A16" s="48">
        <v>3</v>
      </c>
      <c r="B16" s="54" t="s">
        <v>33</v>
      </c>
      <c r="C16" s="24">
        <v>3</v>
      </c>
      <c r="D16" s="25">
        <v>15</v>
      </c>
      <c r="E16" s="24">
        <v>3</v>
      </c>
      <c r="F16" s="25">
        <v>11</v>
      </c>
      <c r="G16" s="24">
        <v>3</v>
      </c>
      <c r="H16" s="25">
        <v>12</v>
      </c>
      <c r="I16" s="299"/>
      <c r="J16" s="56"/>
      <c r="K16" s="24">
        <v>3</v>
      </c>
      <c r="L16" s="25">
        <v>11</v>
      </c>
      <c r="M16" s="51">
        <v>6</v>
      </c>
      <c r="N16" s="70">
        <v>15</v>
      </c>
      <c r="O16" s="299"/>
      <c r="P16" s="56"/>
      <c r="Q16" s="24">
        <v>1</v>
      </c>
      <c r="R16" s="25">
        <v>15</v>
      </c>
      <c r="S16" s="20">
        <f t="shared" si="0"/>
        <v>79</v>
      </c>
      <c r="T16" s="20">
        <v>79</v>
      </c>
    </row>
    <row r="17" spans="1:20" ht="13" x14ac:dyDescent="0.3">
      <c r="A17" s="48">
        <v>4</v>
      </c>
      <c r="B17" s="98" t="s">
        <v>32</v>
      </c>
      <c r="C17" s="24">
        <v>1</v>
      </c>
      <c r="D17" s="25">
        <v>21</v>
      </c>
      <c r="E17" s="24">
        <v>1</v>
      </c>
      <c r="F17" s="25">
        <v>17</v>
      </c>
      <c r="G17" s="299"/>
      <c r="H17" s="56"/>
      <c r="I17" s="24">
        <v>1</v>
      </c>
      <c r="J17" s="25">
        <v>20</v>
      </c>
      <c r="K17" s="299"/>
      <c r="L17" s="56"/>
      <c r="M17" s="51"/>
      <c r="N17" s="70"/>
      <c r="O17" s="24"/>
      <c r="P17" s="25"/>
      <c r="Q17" s="24"/>
      <c r="R17" s="25"/>
      <c r="S17" s="20">
        <f t="shared" si="0"/>
        <v>58</v>
      </c>
      <c r="T17" s="20">
        <v>58</v>
      </c>
    </row>
    <row r="18" spans="1:20" ht="13" x14ac:dyDescent="0.3">
      <c r="A18" s="48">
        <v>5</v>
      </c>
      <c r="B18" s="54" t="s">
        <v>202</v>
      </c>
      <c r="C18" s="24">
        <v>5</v>
      </c>
      <c r="D18" s="25">
        <v>12</v>
      </c>
      <c r="E18" s="24">
        <v>5</v>
      </c>
      <c r="F18" s="25">
        <v>8</v>
      </c>
      <c r="G18" s="24">
        <v>2</v>
      </c>
      <c r="H18" s="25">
        <v>15</v>
      </c>
      <c r="I18" s="24">
        <v>9</v>
      </c>
      <c r="J18" s="25">
        <v>7</v>
      </c>
      <c r="K18" s="24">
        <v>3</v>
      </c>
      <c r="L18" s="25">
        <v>11</v>
      </c>
      <c r="M18" s="302"/>
      <c r="N18" s="57"/>
      <c r="O18" s="299"/>
      <c r="P18" s="56"/>
      <c r="Q18" s="24"/>
      <c r="R18" s="25"/>
      <c r="S18" s="20">
        <f t="shared" si="0"/>
        <v>53</v>
      </c>
      <c r="T18" s="20">
        <v>53</v>
      </c>
    </row>
    <row r="19" spans="1:20" ht="13.5" thickBot="1" x14ac:dyDescent="0.35">
      <c r="A19" s="237">
        <v>6</v>
      </c>
      <c r="B19" s="285" t="s">
        <v>196</v>
      </c>
      <c r="C19" s="241">
        <v>10</v>
      </c>
      <c r="D19" s="243">
        <v>7</v>
      </c>
      <c r="E19" s="241">
        <v>8</v>
      </c>
      <c r="F19" s="243">
        <v>5</v>
      </c>
      <c r="G19" s="305">
        <v>10</v>
      </c>
      <c r="H19" s="306">
        <v>4</v>
      </c>
      <c r="I19" s="241">
        <v>5</v>
      </c>
      <c r="J19" s="243">
        <v>11</v>
      </c>
      <c r="K19" s="241">
        <v>5</v>
      </c>
      <c r="L19" s="243">
        <v>8</v>
      </c>
      <c r="M19" s="244">
        <v>14</v>
      </c>
      <c r="N19" s="245">
        <v>7</v>
      </c>
      <c r="O19" s="303"/>
      <c r="P19" s="304"/>
      <c r="Q19" s="241">
        <v>3</v>
      </c>
      <c r="R19" s="243">
        <v>9</v>
      </c>
      <c r="S19" s="247">
        <f t="shared" si="0"/>
        <v>51</v>
      </c>
      <c r="T19" s="247">
        <f>S19-F19</f>
        <v>46</v>
      </c>
    </row>
    <row r="20" spans="1:20" ht="13" x14ac:dyDescent="0.3">
      <c r="A20" s="298">
        <v>7</v>
      </c>
      <c r="B20" s="98" t="s">
        <v>49</v>
      </c>
      <c r="C20" s="72">
        <v>9</v>
      </c>
      <c r="D20" s="73">
        <v>8</v>
      </c>
      <c r="E20" s="307"/>
      <c r="F20" s="61"/>
      <c r="G20" s="72">
        <v>6</v>
      </c>
      <c r="H20" s="73">
        <v>8</v>
      </c>
      <c r="I20" s="72">
        <v>6</v>
      </c>
      <c r="J20" s="73">
        <v>10</v>
      </c>
      <c r="K20" s="72">
        <v>7</v>
      </c>
      <c r="L20" s="73">
        <v>6</v>
      </c>
      <c r="M20" s="53">
        <v>15</v>
      </c>
      <c r="N20" s="149">
        <v>6</v>
      </c>
      <c r="O20" s="72">
        <v>7</v>
      </c>
      <c r="P20" s="73">
        <v>5</v>
      </c>
      <c r="Q20" s="307"/>
      <c r="R20" s="61"/>
      <c r="S20" s="49">
        <f t="shared" si="0"/>
        <v>43</v>
      </c>
      <c r="T20" s="49">
        <f>S20</f>
        <v>43</v>
      </c>
    </row>
    <row r="21" spans="1:20" ht="14.5" x14ac:dyDescent="0.4">
      <c r="A21" s="20">
        <v>8</v>
      </c>
      <c r="B21" s="54" t="s">
        <v>191</v>
      </c>
      <c r="C21" s="24">
        <v>3</v>
      </c>
      <c r="D21" s="25">
        <v>15</v>
      </c>
      <c r="E21" s="24">
        <v>7</v>
      </c>
      <c r="F21" s="25">
        <v>6</v>
      </c>
      <c r="G21" s="24">
        <v>7</v>
      </c>
      <c r="H21" s="25">
        <v>7</v>
      </c>
      <c r="I21" s="24">
        <v>3</v>
      </c>
      <c r="J21" s="25">
        <v>14</v>
      </c>
      <c r="K21" s="299"/>
      <c r="L21" s="56"/>
      <c r="M21" s="302"/>
      <c r="N21" s="57"/>
      <c r="O21" s="24"/>
      <c r="P21" s="25"/>
      <c r="Q21" s="24"/>
      <c r="R21" s="25"/>
      <c r="S21" s="20">
        <f t="shared" si="0"/>
        <v>42</v>
      </c>
      <c r="T21" s="49">
        <f t="shared" ref="T21:T37" si="1">S21</f>
        <v>42</v>
      </c>
    </row>
    <row r="22" spans="1:20" ht="13" x14ac:dyDescent="0.3">
      <c r="A22" s="20">
        <v>9</v>
      </c>
      <c r="B22" s="21" t="s">
        <v>29</v>
      </c>
      <c r="C22" s="299"/>
      <c r="D22" s="56"/>
      <c r="E22" s="24">
        <v>2</v>
      </c>
      <c r="F22" s="25">
        <v>14</v>
      </c>
      <c r="G22" s="24">
        <v>5</v>
      </c>
      <c r="H22" s="25">
        <v>9</v>
      </c>
      <c r="I22" s="24">
        <v>10</v>
      </c>
      <c r="J22" s="25">
        <v>6</v>
      </c>
      <c r="K22" s="299"/>
      <c r="L22" s="56"/>
      <c r="M22" s="51"/>
      <c r="N22" s="70"/>
      <c r="O22" s="24"/>
      <c r="P22" s="25"/>
      <c r="Q22" s="24"/>
      <c r="R22" s="25"/>
      <c r="S22" s="20">
        <f t="shared" si="0"/>
        <v>29</v>
      </c>
      <c r="T22" s="49">
        <f t="shared" si="1"/>
        <v>29</v>
      </c>
    </row>
    <row r="23" spans="1:20" ht="13" x14ac:dyDescent="0.3">
      <c r="A23" s="20">
        <v>10</v>
      </c>
      <c r="B23" s="177" t="s">
        <v>167</v>
      </c>
      <c r="C23" s="24">
        <v>14</v>
      </c>
      <c r="D23" s="25">
        <v>3</v>
      </c>
      <c r="E23" s="308"/>
      <c r="F23" s="62"/>
      <c r="G23" s="24">
        <v>8</v>
      </c>
      <c r="H23" s="25">
        <v>6</v>
      </c>
      <c r="I23" s="106">
        <v>8</v>
      </c>
      <c r="J23" s="107">
        <v>8</v>
      </c>
      <c r="K23" s="106">
        <v>11</v>
      </c>
      <c r="L23" s="25">
        <v>2</v>
      </c>
      <c r="M23" s="309"/>
      <c r="N23" s="310"/>
      <c r="O23" s="106">
        <v>5</v>
      </c>
      <c r="P23" s="107">
        <v>7</v>
      </c>
      <c r="Q23" s="106">
        <v>9</v>
      </c>
      <c r="R23" s="107">
        <v>2</v>
      </c>
      <c r="S23" s="20">
        <f t="shared" si="0"/>
        <v>28</v>
      </c>
      <c r="T23" s="49">
        <f t="shared" si="1"/>
        <v>28</v>
      </c>
    </row>
    <row r="24" spans="1:20" ht="13" x14ac:dyDescent="0.3">
      <c r="A24" s="20">
        <v>11</v>
      </c>
      <c r="B24" s="21" t="s">
        <v>175</v>
      </c>
      <c r="C24" s="299"/>
      <c r="D24" s="56"/>
      <c r="E24" s="299"/>
      <c r="F24" s="56"/>
      <c r="G24" s="24"/>
      <c r="H24" s="25"/>
      <c r="I24" s="24"/>
      <c r="J24" s="25"/>
      <c r="K24" s="24"/>
      <c r="L24" s="25"/>
      <c r="M24" s="51">
        <v>1</v>
      </c>
      <c r="N24" s="70">
        <v>25</v>
      </c>
      <c r="O24" s="24"/>
      <c r="P24" s="25"/>
      <c r="Q24" s="24"/>
      <c r="R24" s="25"/>
      <c r="S24" s="20">
        <f t="shared" si="0"/>
        <v>25</v>
      </c>
      <c r="T24" s="49">
        <f t="shared" si="1"/>
        <v>25</v>
      </c>
    </row>
    <row r="25" spans="1:20" ht="13" x14ac:dyDescent="0.3">
      <c r="A25" s="20">
        <v>12</v>
      </c>
      <c r="B25" s="98" t="s">
        <v>34</v>
      </c>
      <c r="C25" s="299"/>
      <c r="D25" s="56"/>
      <c r="E25" s="299"/>
      <c r="F25" s="56"/>
      <c r="G25" s="24"/>
      <c r="H25" s="25"/>
      <c r="I25" s="24"/>
      <c r="J25" s="25"/>
      <c r="K25" s="24">
        <v>10</v>
      </c>
      <c r="L25" s="25">
        <v>3</v>
      </c>
      <c r="M25" s="51">
        <v>8</v>
      </c>
      <c r="N25" s="70">
        <v>13</v>
      </c>
      <c r="O25" s="24">
        <v>9</v>
      </c>
      <c r="P25" s="25">
        <v>3</v>
      </c>
      <c r="Q25" s="24">
        <v>8</v>
      </c>
      <c r="R25" s="25">
        <v>3</v>
      </c>
      <c r="S25" s="20">
        <f t="shared" si="0"/>
        <v>22</v>
      </c>
      <c r="T25" s="49">
        <f t="shared" si="1"/>
        <v>22</v>
      </c>
    </row>
    <row r="26" spans="1:20" ht="13" x14ac:dyDescent="0.3">
      <c r="A26" s="20">
        <v>12</v>
      </c>
      <c r="B26" s="130" t="s">
        <v>217</v>
      </c>
      <c r="C26" s="299"/>
      <c r="D26" s="56"/>
      <c r="E26" s="299"/>
      <c r="F26" s="56"/>
      <c r="G26" s="24"/>
      <c r="H26" s="25"/>
      <c r="I26" s="24"/>
      <c r="J26" s="25"/>
      <c r="K26" s="24"/>
      <c r="L26" s="25"/>
      <c r="M26" s="51">
        <v>11</v>
      </c>
      <c r="N26" s="70">
        <v>10</v>
      </c>
      <c r="O26" s="24"/>
      <c r="P26" s="25"/>
      <c r="Q26" s="24">
        <v>2</v>
      </c>
      <c r="R26" s="25">
        <v>12</v>
      </c>
      <c r="S26" s="20">
        <f t="shared" si="0"/>
        <v>22</v>
      </c>
      <c r="T26" s="49">
        <f t="shared" si="1"/>
        <v>22</v>
      </c>
    </row>
    <row r="27" spans="1:20" ht="13" x14ac:dyDescent="0.3">
      <c r="A27" s="20">
        <v>14</v>
      </c>
      <c r="B27" s="21" t="s">
        <v>178</v>
      </c>
      <c r="C27" s="24">
        <v>15</v>
      </c>
      <c r="D27" s="25">
        <v>2</v>
      </c>
      <c r="E27" s="24">
        <v>11</v>
      </c>
      <c r="F27" s="25">
        <v>2</v>
      </c>
      <c r="G27" s="24">
        <v>11</v>
      </c>
      <c r="H27" s="25">
        <v>3</v>
      </c>
      <c r="I27" s="24">
        <v>11</v>
      </c>
      <c r="J27" s="25">
        <v>5</v>
      </c>
      <c r="K27" s="24">
        <v>9</v>
      </c>
      <c r="L27" s="25">
        <v>4</v>
      </c>
      <c r="M27" s="51">
        <v>19</v>
      </c>
      <c r="N27" s="70">
        <v>2</v>
      </c>
      <c r="O27" s="299"/>
      <c r="P27" s="56"/>
      <c r="Q27" s="299">
        <v>10</v>
      </c>
      <c r="R27" s="56">
        <v>1</v>
      </c>
      <c r="S27" s="20">
        <f t="shared" si="0"/>
        <v>19</v>
      </c>
      <c r="T27" s="49">
        <v>18</v>
      </c>
    </row>
    <row r="28" spans="1:20" ht="13" x14ac:dyDescent="0.3">
      <c r="A28" s="20">
        <v>14</v>
      </c>
      <c r="B28" s="21" t="s">
        <v>25</v>
      </c>
      <c r="C28" s="299"/>
      <c r="D28" s="56"/>
      <c r="E28" s="24">
        <v>9</v>
      </c>
      <c r="F28" s="25">
        <v>4</v>
      </c>
      <c r="G28" s="299"/>
      <c r="H28" s="56"/>
      <c r="I28" s="24"/>
      <c r="J28" s="25"/>
      <c r="K28" s="24"/>
      <c r="L28" s="25"/>
      <c r="M28" s="51">
        <v>7</v>
      </c>
      <c r="N28" s="70">
        <v>14</v>
      </c>
      <c r="O28" s="24"/>
      <c r="P28" s="25"/>
      <c r="Q28" s="24"/>
      <c r="R28" s="25"/>
      <c r="S28" s="20">
        <f t="shared" si="0"/>
        <v>18</v>
      </c>
      <c r="T28" s="49">
        <f t="shared" si="1"/>
        <v>18</v>
      </c>
    </row>
    <row r="29" spans="1:20" ht="13" x14ac:dyDescent="0.3">
      <c r="A29" s="20">
        <v>16</v>
      </c>
      <c r="B29" s="165" t="s">
        <v>64</v>
      </c>
      <c r="C29" s="24">
        <v>13</v>
      </c>
      <c r="D29" s="25">
        <v>4</v>
      </c>
      <c r="E29" s="299"/>
      <c r="F29" s="56"/>
      <c r="G29" s="299"/>
      <c r="H29" s="56"/>
      <c r="I29" s="24"/>
      <c r="J29" s="25"/>
      <c r="K29" s="24">
        <v>12</v>
      </c>
      <c r="L29" s="25">
        <v>1</v>
      </c>
      <c r="M29" s="51">
        <v>9</v>
      </c>
      <c r="N29" s="70">
        <v>12</v>
      </c>
      <c r="O29" s="158"/>
      <c r="P29" s="71"/>
      <c r="Q29" s="24"/>
      <c r="R29" s="25"/>
      <c r="S29" s="20">
        <f t="shared" si="0"/>
        <v>17</v>
      </c>
      <c r="T29" s="49">
        <f t="shared" si="1"/>
        <v>17</v>
      </c>
    </row>
    <row r="30" spans="1:20" ht="13" x14ac:dyDescent="0.3">
      <c r="A30" s="20">
        <v>17</v>
      </c>
      <c r="B30" s="21" t="s">
        <v>215</v>
      </c>
      <c r="C30" s="299"/>
      <c r="D30" s="56"/>
      <c r="E30" s="299"/>
      <c r="F30" s="56"/>
      <c r="G30" s="24"/>
      <c r="H30" s="25"/>
      <c r="I30" s="24"/>
      <c r="J30" s="25"/>
      <c r="K30" s="24"/>
      <c r="L30" s="25"/>
      <c r="M30" s="51">
        <v>5</v>
      </c>
      <c r="N30" s="70">
        <v>16</v>
      </c>
      <c r="O30" s="4"/>
      <c r="P30" s="25"/>
      <c r="Q30" s="24"/>
      <c r="R30" s="25"/>
      <c r="S30" s="20">
        <f t="shared" si="0"/>
        <v>16</v>
      </c>
      <c r="T30" s="49">
        <f t="shared" si="1"/>
        <v>16</v>
      </c>
    </row>
    <row r="31" spans="1:20" ht="13" x14ac:dyDescent="0.3">
      <c r="A31" s="20">
        <v>18</v>
      </c>
      <c r="B31" s="21" t="s">
        <v>39</v>
      </c>
      <c r="C31" s="299"/>
      <c r="D31" s="56"/>
      <c r="E31" s="299"/>
      <c r="F31" s="56"/>
      <c r="G31" s="24"/>
      <c r="H31" s="25"/>
      <c r="I31" s="24"/>
      <c r="J31" s="25"/>
      <c r="K31" s="24">
        <v>8</v>
      </c>
      <c r="L31" s="25">
        <v>5</v>
      </c>
      <c r="M31" s="51">
        <v>12</v>
      </c>
      <c r="N31" s="70">
        <v>8</v>
      </c>
      <c r="O31" s="24"/>
      <c r="P31" s="25"/>
      <c r="Q31" s="24"/>
      <c r="R31" s="25"/>
      <c r="S31" s="20">
        <f t="shared" si="0"/>
        <v>13</v>
      </c>
      <c r="T31" s="49">
        <f t="shared" si="1"/>
        <v>13</v>
      </c>
    </row>
    <row r="32" spans="1:20" ht="13" x14ac:dyDescent="0.3">
      <c r="A32" s="20">
        <v>19</v>
      </c>
      <c r="B32" s="21" t="s">
        <v>192</v>
      </c>
      <c r="C32" s="24">
        <v>7</v>
      </c>
      <c r="D32" s="25">
        <v>10</v>
      </c>
      <c r="E32" s="299"/>
      <c r="F32" s="56"/>
      <c r="G32" s="299"/>
      <c r="H32" s="56"/>
      <c r="I32" s="24"/>
      <c r="J32" s="25"/>
      <c r="K32" s="24"/>
      <c r="L32" s="25"/>
      <c r="M32" s="51"/>
      <c r="N32" s="70"/>
      <c r="O32" s="24"/>
      <c r="P32" s="25"/>
      <c r="Q32" s="24"/>
      <c r="R32" s="25"/>
      <c r="S32" s="20">
        <f t="shared" si="0"/>
        <v>10</v>
      </c>
      <c r="T32" s="49">
        <f t="shared" si="1"/>
        <v>10</v>
      </c>
    </row>
    <row r="33" spans="1:20" ht="13" x14ac:dyDescent="0.3">
      <c r="A33" s="20">
        <v>19</v>
      </c>
      <c r="B33" s="21" t="s">
        <v>129</v>
      </c>
      <c r="C33" s="299"/>
      <c r="D33" s="56"/>
      <c r="E33" s="299"/>
      <c r="F33" s="56"/>
      <c r="G33" s="24"/>
      <c r="H33" s="25"/>
      <c r="I33" s="24"/>
      <c r="J33" s="25"/>
      <c r="K33" s="24"/>
      <c r="L33" s="284"/>
      <c r="M33" s="24"/>
      <c r="N33" s="25"/>
      <c r="O33" s="24">
        <v>3</v>
      </c>
      <c r="P33" s="25">
        <v>10</v>
      </c>
      <c r="Q33" s="24"/>
      <c r="R33" s="25"/>
      <c r="S33" s="20">
        <f t="shared" si="0"/>
        <v>10</v>
      </c>
      <c r="T33" s="49">
        <f t="shared" si="1"/>
        <v>10</v>
      </c>
    </row>
    <row r="34" spans="1:20" ht="13" x14ac:dyDescent="0.3">
      <c r="A34" s="20">
        <v>21</v>
      </c>
      <c r="B34" s="21" t="s">
        <v>203</v>
      </c>
      <c r="C34" s="24">
        <v>8</v>
      </c>
      <c r="D34" s="25">
        <v>9</v>
      </c>
      <c r="E34" s="299"/>
      <c r="F34" s="56"/>
      <c r="G34" s="299"/>
      <c r="H34" s="56"/>
      <c r="I34" s="24"/>
      <c r="J34" s="25"/>
      <c r="K34" s="24"/>
      <c r="L34" s="284"/>
      <c r="M34" s="24"/>
      <c r="N34" s="25"/>
      <c r="O34" s="24"/>
      <c r="P34" s="25"/>
      <c r="Q34" s="24"/>
      <c r="R34" s="25"/>
      <c r="S34" s="20">
        <f t="shared" si="0"/>
        <v>9</v>
      </c>
      <c r="T34" s="49">
        <f t="shared" si="1"/>
        <v>9</v>
      </c>
    </row>
    <row r="35" spans="1:20" ht="13" x14ac:dyDescent="0.3">
      <c r="A35" s="20">
        <v>22</v>
      </c>
      <c r="B35" s="21" t="s">
        <v>27</v>
      </c>
      <c r="C35" s="299"/>
      <c r="D35" s="56"/>
      <c r="E35" s="299"/>
      <c r="F35" s="56"/>
      <c r="G35" s="24">
        <v>13</v>
      </c>
      <c r="H35" s="25">
        <v>1</v>
      </c>
      <c r="I35" s="24"/>
      <c r="J35" s="25"/>
      <c r="K35" s="24"/>
      <c r="L35" s="25"/>
      <c r="M35" s="51">
        <v>16</v>
      </c>
      <c r="N35" s="70">
        <v>5</v>
      </c>
      <c r="O35" s="24"/>
      <c r="P35" s="25"/>
      <c r="Q35" s="24"/>
      <c r="R35" s="25"/>
      <c r="S35" s="20">
        <f t="shared" si="0"/>
        <v>6</v>
      </c>
      <c r="T35" s="49">
        <f t="shared" si="1"/>
        <v>6</v>
      </c>
    </row>
    <row r="36" spans="1:20" ht="13" x14ac:dyDescent="0.3">
      <c r="A36" s="20">
        <v>22</v>
      </c>
      <c r="B36" s="21" t="s">
        <v>216</v>
      </c>
      <c r="C36" s="299"/>
      <c r="D36" s="56"/>
      <c r="E36" s="299"/>
      <c r="F36" s="56"/>
      <c r="G36" s="24"/>
      <c r="H36" s="25"/>
      <c r="I36" s="24"/>
      <c r="J36" s="25"/>
      <c r="K36" s="24"/>
      <c r="L36" s="284"/>
      <c r="M36" s="24"/>
      <c r="N36" s="25"/>
      <c r="O36" s="24">
        <v>6</v>
      </c>
      <c r="P36" s="25">
        <v>6</v>
      </c>
      <c r="Q36" s="24"/>
      <c r="R36" s="25"/>
      <c r="S36" s="20">
        <f t="shared" si="0"/>
        <v>6</v>
      </c>
      <c r="T36" s="49">
        <f t="shared" si="1"/>
        <v>6</v>
      </c>
    </row>
    <row r="37" spans="1:20" ht="13.5" thickBot="1" x14ac:dyDescent="0.35">
      <c r="A37" s="45">
        <v>24</v>
      </c>
      <c r="B37" s="21" t="s">
        <v>185</v>
      </c>
      <c r="C37" s="299"/>
      <c r="D37" s="56"/>
      <c r="E37" s="299"/>
      <c r="F37" s="56"/>
      <c r="G37" s="24"/>
      <c r="H37" s="25"/>
      <c r="I37" s="24"/>
      <c r="J37" s="25"/>
      <c r="K37" s="24"/>
      <c r="L37" s="284"/>
      <c r="M37" s="24"/>
      <c r="N37" s="25"/>
      <c r="O37" s="24"/>
      <c r="P37" s="25"/>
      <c r="Q37" s="24">
        <v>7</v>
      </c>
      <c r="R37" s="25">
        <v>4</v>
      </c>
      <c r="S37" s="20">
        <f t="shared" si="0"/>
        <v>4</v>
      </c>
      <c r="T37" s="49">
        <f t="shared" si="1"/>
        <v>4</v>
      </c>
    </row>
    <row r="38" spans="1:20" ht="13.5" thickBot="1" x14ac:dyDescent="0.35">
      <c r="A38" s="1040" t="s">
        <v>194</v>
      </c>
      <c r="B38" s="1041"/>
      <c r="C38" s="1041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2"/>
    </row>
    <row r="39" spans="1:20" ht="13" x14ac:dyDescent="0.3">
      <c r="A39" s="39">
        <v>1</v>
      </c>
      <c r="B39" s="93" t="s">
        <v>214</v>
      </c>
      <c r="C39" s="22">
        <v>12</v>
      </c>
      <c r="D39" s="23">
        <v>5</v>
      </c>
      <c r="E39" s="22">
        <v>3</v>
      </c>
      <c r="F39" s="23">
        <v>11</v>
      </c>
      <c r="G39" s="300"/>
      <c r="H39" s="301"/>
      <c r="I39" s="22">
        <v>7</v>
      </c>
      <c r="J39" s="23">
        <v>9</v>
      </c>
      <c r="K39" s="311"/>
      <c r="L39" s="312"/>
      <c r="M39" s="50">
        <v>2</v>
      </c>
      <c r="N39" s="209">
        <v>22</v>
      </c>
      <c r="O39" s="22">
        <v>2</v>
      </c>
      <c r="P39" s="23">
        <v>13</v>
      </c>
      <c r="Q39" s="223">
        <v>5</v>
      </c>
      <c r="R39" s="23">
        <v>6</v>
      </c>
      <c r="S39" s="19">
        <f t="shared" ref="S39:S44" si="2">SUM(D39,F39,H39,J39,L39,N39,P39,R39)</f>
        <v>66</v>
      </c>
      <c r="T39" s="19">
        <f>S39</f>
        <v>66</v>
      </c>
    </row>
    <row r="40" spans="1:20" ht="13" x14ac:dyDescent="0.3">
      <c r="A40" s="40">
        <v>2</v>
      </c>
      <c r="B40" s="54" t="s">
        <v>204</v>
      </c>
      <c r="C40" s="24">
        <v>11</v>
      </c>
      <c r="D40" s="25">
        <v>6</v>
      </c>
      <c r="E40" s="24">
        <v>6</v>
      </c>
      <c r="F40" s="25">
        <v>7</v>
      </c>
      <c r="G40" s="24">
        <v>9</v>
      </c>
      <c r="H40" s="25">
        <v>5</v>
      </c>
      <c r="I40" s="24">
        <v>12</v>
      </c>
      <c r="J40" s="25">
        <v>4</v>
      </c>
      <c r="K40" s="101">
        <v>6</v>
      </c>
      <c r="L40" s="99">
        <v>7</v>
      </c>
      <c r="M40" s="51">
        <v>10</v>
      </c>
      <c r="N40" s="70">
        <v>11</v>
      </c>
      <c r="O40" s="24">
        <v>10</v>
      </c>
      <c r="P40" s="25">
        <v>2</v>
      </c>
      <c r="Q40" s="224">
        <v>6</v>
      </c>
      <c r="R40" s="25">
        <v>5</v>
      </c>
      <c r="S40" s="20">
        <f t="shared" si="2"/>
        <v>47</v>
      </c>
      <c r="T40" s="20">
        <f>S40-J40-H40</f>
        <v>38</v>
      </c>
    </row>
    <row r="41" spans="1:20" ht="13.5" thickBot="1" x14ac:dyDescent="0.35">
      <c r="A41" s="237">
        <v>3</v>
      </c>
      <c r="B41" s="238" t="s">
        <v>140</v>
      </c>
      <c r="C41" s="305"/>
      <c r="D41" s="304"/>
      <c r="E41" s="241">
        <v>10</v>
      </c>
      <c r="F41" s="243">
        <v>3</v>
      </c>
      <c r="G41" s="305"/>
      <c r="H41" s="304"/>
      <c r="I41" s="241">
        <v>13</v>
      </c>
      <c r="J41" s="243">
        <v>3</v>
      </c>
      <c r="K41" s="257"/>
      <c r="L41" s="258"/>
      <c r="M41" s="244">
        <v>18</v>
      </c>
      <c r="N41" s="245">
        <v>3</v>
      </c>
      <c r="O41" s="241">
        <v>11</v>
      </c>
      <c r="P41" s="243">
        <v>1</v>
      </c>
      <c r="Q41" s="261"/>
      <c r="R41" s="243"/>
      <c r="S41" s="247">
        <f t="shared" si="2"/>
        <v>10</v>
      </c>
      <c r="T41" s="247">
        <f>S41</f>
        <v>10</v>
      </c>
    </row>
    <row r="42" spans="1:20" ht="13" x14ac:dyDescent="0.3">
      <c r="A42" s="298">
        <v>4</v>
      </c>
      <c r="B42" s="98" t="s">
        <v>35</v>
      </c>
      <c r="C42" s="307"/>
      <c r="D42" s="61"/>
      <c r="E42" s="307"/>
      <c r="F42" s="61"/>
      <c r="G42" s="72"/>
      <c r="H42" s="73"/>
      <c r="I42" s="72"/>
      <c r="J42" s="73"/>
      <c r="K42" s="133"/>
      <c r="L42" s="184"/>
      <c r="M42" s="53">
        <v>12</v>
      </c>
      <c r="N42" s="73">
        <v>9</v>
      </c>
      <c r="O42" s="297"/>
      <c r="P42" s="73"/>
      <c r="Q42" s="225"/>
      <c r="R42" s="73"/>
      <c r="S42" s="49">
        <f t="shared" si="2"/>
        <v>9</v>
      </c>
      <c r="T42" s="49">
        <f>S42</f>
        <v>9</v>
      </c>
    </row>
    <row r="43" spans="1:20" ht="13" x14ac:dyDescent="0.3">
      <c r="A43" s="49">
        <v>4</v>
      </c>
      <c r="B43" s="98" t="s">
        <v>207</v>
      </c>
      <c r="C43" s="307"/>
      <c r="D43" s="61"/>
      <c r="E43" s="307"/>
      <c r="F43" s="61"/>
      <c r="G43" s="72"/>
      <c r="H43" s="73"/>
      <c r="I43" s="72">
        <v>15</v>
      </c>
      <c r="J43" s="73">
        <v>1</v>
      </c>
      <c r="K43" s="133"/>
      <c r="L43" s="184"/>
      <c r="M43" s="53">
        <v>17</v>
      </c>
      <c r="N43" s="149">
        <v>4</v>
      </c>
      <c r="O43" s="72">
        <v>8</v>
      </c>
      <c r="P43" s="73">
        <v>4</v>
      </c>
      <c r="Q43" s="225"/>
      <c r="R43" s="73"/>
      <c r="S43" s="20">
        <f t="shared" si="2"/>
        <v>9</v>
      </c>
      <c r="T43" s="20">
        <f>S43</f>
        <v>9</v>
      </c>
    </row>
    <row r="44" spans="1:20" ht="13.5" thickBot="1" x14ac:dyDescent="0.35">
      <c r="A44" s="252">
        <v>6</v>
      </c>
      <c r="B44" s="253" t="s">
        <v>195</v>
      </c>
      <c r="C44" s="59">
        <v>16</v>
      </c>
      <c r="D44" s="60">
        <v>1</v>
      </c>
      <c r="E44" s="59">
        <v>12</v>
      </c>
      <c r="F44" s="60">
        <v>1</v>
      </c>
      <c r="G44" s="59">
        <v>12</v>
      </c>
      <c r="H44" s="60">
        <v>2</v>
      </c>
      <c r="I44" s="59">
        <v>14</v>
      </c>
      <c r="J44" s="60">
        <v>2</v>
      </c>
      <c r="K44" s="313"/>
      <c r="L44" s="314"/>
      <c r="M44" s="52">
        <v>20</v>
      </c>
      <c r="N44" s="81">
        <v>1</v>
      </c>
      <c r="O44" s="315"/>
      <c r="P44" s="58"/>
      <c r="Q44" s="254"/>
      <c r="R44" s="60"/>
      <c r="S44" s="45">
        <f t="shared" si="2"/>
        <v>7</v>
      </c>
      <c r="T44" s="45">
        <f>S44</f>
        <v>7</v>
      </c>
    </row>
  </sheetData>
  <mergeCells count="12">
    <mergeCell ref="S11:S12"/>
    <mergeCell ref="T11:T12"/>
    <mergeCell ref="A13:T13"/>
    <mergeCell ref="A38:T38"/>
    <mergeCell ref="C11:D11"/>
    <mergeCell ref="E11:F11"/>
    <mergeCell ref="G11:H11"/>
    <mergeCell ref="I11:J11"/>
    <mergeCell ref="K11:L11"/>
    <mergeCell ref="M11:N11"/>
    <mergeCell ref="O11:P11"/>
    <mergeCell ref="Q11:R11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4" verticalDpi="0" r:id="rId1"/>
  <ignoredErrors>
    <ignoredError sqref="T4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 codeName="Ark14">
    <tabColor rgb="FF00B050"/>
  </sheetPr>
  <dimension ref="A1:P49"/>
  <sheetViews>
    <sheetView topLeftCell="A25" workbookViewId="0">
      <selection activeCell="B43" sqref="B43"/>
    </sheetView>
  </sheetViews>
  <sheetFormatPr baseColWidth="10" defaultRowHeight="13" x14ac:dyDescent="0.3"/>
  <cols>
    <col min="1" max="1" width="4.7265625" customWidth="1"/>
    <col min="2" max="2" width="17" customWidth="1"/>
    <col min="3" max="3" width="3.453125" style="1" bestFit="1" customWidth="1"/>
    <col min="4" max="4" width="3.453125" bestFit="1" customWidth="1"/>
    <col min="5" max="5" width="3.453125" style="4" bestFit="1" customWidth="1"/>
    <col min="6" max="6" width="3.453125" style="2" bestFit="1" customWidth="1"/>
    <col min="7" max="8" width="3.453125" bestFit="1" customWidth="1"/>
    <col min="9" max="9" width="3.453125" style="4" bestFit="1" customWidth="1"/>
    <col min="10" max="10" width="3.453125" style="2" bestFit="1" customWidth="1"/>
    <col min="11" max="11" width="3.453125" style="4" bestFit="1" customWidth="1"/>
    <col min="12" max="12" width="3.453125" style="2" bestFit="1" customWidth="1"/>
    <col min="13" max="13" width="3.453125" style="4" bestFit="1" customWidth="1"/>
    <col min="14" max="14" width="3.453125" style="2" bestFit="1" customWidth="1"/>
    <col min="15" max="15" width="6.7265625" bestFit="1" customWidth="1"/>
    <col min="16" max="16" width="8.54296875" bestFit="1" customWidth="1"/>
    <col min="18" max="18" width="8.81640625" bestFit="1" customWidth="1"/>
    <col min="19" max="23" width="2" bestFit="1" customWidth="1"/>
    <col min="24" max="24" width="3" bestFit="1" customWidth="1"/>
    <col min="25" max="25" width="2" bestFit="1" customWidth="1"/>
    <col min="26" max="26" width="3" bestFit="1" customWidth="1"/>
    <col min="27" max="28" width="2" bestFit="1" customWidth="1"/>
    <col min="29" max="30" width="0.1796875" customWidth="1"/>
    <col min="31" max="32" width="3" bestFit="1" customWidth="1"/>
  </cols>
  <sheetData>
    <row r="1" spans="1:16" ht="26" x14ac:dyDescent="0.6">
      <c r="A1" s="296" t="s">
        <v>213</v>
      </c>
      <c r="B1" s="43"/>
      <c r="C1" s="41"/>
      <c r="D1" s="41"/>
      <c r="E1" s="7"/>
      <c r="F1" s="7"/>
      <c r="G1" s="41"/>
      <c r="H1" s="44"/>
      <c r="I1" s="7"/>
      <c r="J1" s="5"/>
      <c r="K1" s="7"/>
    </row>
    <row r="2" spans="1:16" ht="15.5" x14ac:dyDescent="0.35">
      <c r="A2" s="13" t="s">
        <v>6</v>
      </c>
      <c r="B2" s="14"/>
      <c r="C2" s="5"/>
      <c r="D2" s="5"/>
      <c r="E2" s="7"/>
      <c r="F2" s="7"/>
      <c r="G2" s="5"/>
      <c r="H2" s="7"/>
      <c r="I2" s="7"/>
      <c r="J2" s="5"/>
      <c r="K2" s="7"/>
    </row>
    <row r="3" spans="1:16" ht="15.5" x14ac:dyDescent="0.35">
      <c r="A3" s="13" t="s">
        <v>199</v>
      </c>
      <c r="B3" s="14"/>
      <c r="C3" s="5"/>
      <c r="D3" s="5"/>
      <c r="E3" s="7"/>
      <c r="F3" s="7"/>
      <c r="G3" s="5"/>
      <c r="H3" s="7"/>
      <c r="I3" s="7"/>
      <c r="J3" s="5"/>
      <c r="K3" s="7"/>
    </row>
    <row r="4" spans="1:16" ht="18" x14ac:dyDescent="0.4">
      <c r="A4" s="220" t="s">
        <v>200</v>
      </c>
      <c r="B4" s="6"/>
      <c r="C4" s="5"/>
      <c r="D4" s="5"/>
      <c r="E4" s="7"/>
      <c r="F4" s="7"/>
      <c r="G4" s="5"/>
      <c r="H4" s="7"/>
      <c r="I4" s="7"/>
      <c r="J4" s="5"/>
      <c r="K4" s="7"/>
    </row>
    <row r="5" spans="1:16" ht="15.5" x14ac:dyDescent="0.35">
      <c r="A5" s="13" t="s">
        <v>190</v>
      </c>
      <c r="B5" s="6"/>
      <c r="C5" s="5"/>
      <c r="D5" s="5"/>
      <c r="E5" s="7"/>
      <c r="F5" s="7"/>
      <c r="G5" s="5"/>
      <c r="H5" s="7"/>
      <c r="I5" s="7"/>
      <c r="J5" s="5"/>
      <c r="K5" s="7"/>
    </row>
    <row r="6" spans="1:16" ht="15.5" x14ac:dyDescent="0.35">
      <c r="A6" s="13" t="s">
        <v>9</v>
      </c>
      <c r="B6" s="6"/>
      <c r="C6" s="5"/>
      <c r="D6" s="5"/>
      <c r="E6" s="7"/>
      <c r="F6" s="7"/>
      <c r="G6" s="5"/>
      <c r="H6" s="7"/>
      <c r="I6" s="7"/>
      <c r="J6" s="5"/>
      <c r="K6" s="7"/>
    </row>
    <row r="7" spans="1:16" ht="15.5" x14ac:dyDescent="0.35">
      <c r="A7" s="13" t="s">
        <v>14</v>
      </c>
      <c r="B7" s="6"/>
      <c r="C7" s="5"/>
      <c r="D7" s="5"/>
      <c r="E7" s="7"/>
      <c r="F7" s="7"/>
      <c r="G7" s="5"/>
      <c r="H7" s="7"/>
      <c r="I7" s="7"/>
      <c r="J7" s="5"/>
      <c r="K7" s="7"/>
    </row>
    <row r="8" spans="1:16" ht="15.5" x14ac:dyDescent="0.35">
      <c r="A8" s="66" t="s">
        <v>134</v>
      </c>
      <c r="C8" s="5"/>
      <c r="D8" s="5"/>
      <c r="E8" s="7"/>
      <c r="F8" s="7"/>
      <c r="G8" s="5"/>
      <c r="H8" s="7"/>
      <c r="I8" s="7"/>
      <c r="J8" s="5"/>
      <c r="K8" s="7"/>
    </row>
    <row r="9" spans="1:16" ht="15.5" x14ac:dyDescent="0.35">
      <c r="A9" s="13" t="s">
        <v>208</v>
      </c>
      <c r="B9" s="6"/>
      <c r="C9" s="5"/>
      <c r="D9" s="5"/>
      <c r="E9" s="7"/>
      <c r="F9" s="7"/>
      <c r="G9" s="5"/>
      <c r="H9" s="7"/>
      <c r="I9" s="7"/>
      <c r="J9" s="5"/>
      <c r="K9" s="7"/>
    </row>
    <row r="10" spans="1:16" s="289" customFormat="1" ht="15.5" x14ac:dyDescent="0.35">
      <c r="A10" s="288" t="s">
        <v>209</v>
      </c>
      <c r="B10" s="79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  <c r="N10" s="4"/>
    </row>
    <row r="11" spans="1:16" s="294" customFormat="1" ht="15.5" x14ac:dyDescent="0.35">
      <c r="A11" s="290" t="s">
        <v>210</v>
      </c>
      <c r="B11" s="291"/>
      <c r="C11" s="292"/>
      <c r="D11" s="292"/>
      <c r="E11" s="292"/>
      <c r="F11" s="292"/>
      <c r="G11" s="292"/>
      <c r="H11" s="292"/>
      <c r="I11" s="7"/>
      <c r="J11" s="292"/>
      <c r="K11" s="7"/>
      <c r="L11" s="293"/>
      <c r="M11" s="4"/>
      <c r="N11" s="293"/>
    </row>
    <row r="12" spans="1:16" ht="13.5" thickBot="1" x14ac:dyDescent="0.35">
      <c r="A12" s="211"/>
      <c r="B12" s="211"/>
      <c r="C12" s="212"/>
      <c r="D12" s="212"/>
      <c r="E12" s="214"/>
      <c r="F12" s="262"/>
      <c r="G12" s="213"/>
      <c r="H12" s="212"/>
      <c r="I12" s="214"/>
      <c r="J12" s="262"/>
      <c r="K12" s="214"/>
      <c r="L12" s="262"/>
      <c r="M12" s="214"/>
      <c r="N12" s="262"/>
      <c r="O12" s="211"/>
      <c r="P12" s="211"/>
    </row>
    <row r="13" spans="1:16" ht="13.5" thickBot="1" x14ac:dyDescent="0.35">
      <c r="A13" s="68"/>
      <c r="B13" s="10"/>
      <c r="C13" s="1012">
        <v>41662</v>
      </c>
      <c r="D13" s="1013"/>
      <c r="E13" s="1012">
        <v>41683</v>
      </c>
      <c r="F13" s="1013"/>
      <c r="G13" s="1012">
        <v>41704</v>
      </c>
      <c r="H13" s="1013"/>
      <c r="I13" s="1012">
        <v>41732</v>
      </c>
      <c r="J13" s="1013"/>
      <c r="K13" s="1012">
        <v>41781</v>
      </c>
      <c r="L13" s="1013"/>
      <c r="M13" s="1012">
        <v>41795</v>
      </c>
      <c r="N13" s="1013"/>
      <c r="O13" s="28" t="s">
        <v>111</v>
      </c>
      <c r="P13" s="1049" t="s">
        <v>11</v>
      </c>
    </row>
    <row r="14" spans="1:16" ht="16" thickBot="1" x14ac:dyDescent="0.4">
      <c r="A14" s="109" t="s">
        <v>5</v>
      </c>
      <c r="B14" s="110" t="s">
        <v>3</v>
      </c>
      <c r="C14" s="17" t="s">
        <v>0</v>
      </c>
      <c r="D14" s="18" t="s">
        <v>1</v>
      </c>
      <c r="E14" s="17" t="s">
        <v>0</v>
      </c>
      <c r="F14" s="18" t="s">
        <v>1</v>
      </c>
      <c r="G14" s="17" t="s">
        <v>0</v>
      </c>
      <c r="H14" s="18" t="s">
        <v>1</v>
      </c>
      <c r="I14" s="17" t="s">
        <v>0</v>
      </c>
      <c r="J14" s="18" t="s">
        <v>1</v>
      </c>
      <c r="K14" s="146" t="s">
        <v>0</v>
      </c>
      <c r="L14" s="18" t="s">
        <v>1</v>
      </c>
      <c r="M14" s="17" t="s">
        <v>0</v>
      </c>
      <c r="N14" s="37" t="s">
        <v>1</v>
      </c>
      <c r="O14" s="142" t="s">
        <v>4</v>
      </c>
      <c r="P14" s="1050"/>
    </row>
    <row r="15" spans="1:16" x14ac:dyDescent="0.3">
      <c r="A15" s="264">
        <v>1</v>
      </c>
      <c r="B15" s="331" t="s">
        <v>193</v>
      </c>
      <c r="C15" s="332">
        <v>7</v>
      </c>
      <c r="D15" s="333">
        <v>9</v>
      </c>
      <c r="E15" s="317">
        <v>9</v>
      </c>
      <c r="F15" s="318">
        <v>3</v>
      </c>
      <c r="G15" s="332">
        <v>7</v>
      </c>
      <c r="H15" s="333">
        <v>14</v>
      </c>
      <c r="I15" s="332">
        <v>2</v>
      </c>
      <c r="J15" s="333">
        <v>20</v>
      </c>
      <c r="K15" s="332">
        <v>8</v>
      </c>
      <c r="L15" s="333">
        <v>7</v>
      </c>
      <c r="M15" s="334">
        <v>1</v>
      </c>
      <c r="N15" s="333">
        <v>15</v>
      </c>
      <c r="O15" s="335">
        <f t="shared" ref="O15:O49" si="0">SUM(D15,F15,H15,J15,L15,N15)</f>
        <v>68</v>
      </c>
      <c r="P15" s="335">
        <v>65</v>
      </c>
    </row>
    <row r="16" spans="1:16" x14ac:dyDescent="0.3">
      <c r="A16" s="49">
        <v>2</v>
      </c>
      <c r="B16" s="21" t="s">
        <v>175</v>
      </c>
      <c r="C16" s="150">
        <v>1</v>
      </c>
      <c r="D16" s="73">
        <v>20</v>
      </c>
      <c r="E16" s="319"/>
      <c r="F16" s="204"/>
      <c r="G16" s="150">
        <v>4</v>
      </c>
      <c r="H16" s="73">
        <v>17</v>
      </c>
      <c r="I16" s="319"/>
      <c r="J16" s="204"/>
      <c r="K16" s="150">
        <v>2</v>
      </c>
      <c r="L16" s="73">
        <v>16</v>
      </c>
      <c r="M16" s="316"/>
      <c r="N16" s="73"/>
      <c r="O16" s="20">
        <f t="shared" si="0"/>
        <v>53</v>
      </c>
      <c r="P16" s="20">
        <f>O16</f>
        <v>53</v>
      </c>
    </row>
    <row r="17" spans="1:16" x14ac:dyDescent="0.3">
      <c r="A17" s="49">
        <v>3</v>
      </c>
      <c r="B17" s="21" t="s">
        <v>41</v>
      </c>
      <c r="C17" s="24">
        <v>5</v>
      </c>
      <c r="D17" s="25">
        <v>11</v>
      </c>
      <c r="E17" s="24">
        <v>5</v>
      </c>
      <c r="F17" s="25">
        <v>7</v>
      </c>
      <c r="G17" s="24">
        <v>8</v>
      </c>
      <c r="H17" s="25">
        <v>13</v>
      </c>
      <c r="I17" s="24">
        <v>3</v>
      </c>
      <c r="J17" s="25">
        <v>17</v>
      </c>
      <c r="K17" s="320"/>
      <c r="L17" s="203"/>
      <c r="M17" s="321">
        <v>6</v>
      </c>
      <c r="N17" s="203">
        <v>5</v>
      </c>
      <c r="O17" s="20">
        <f t="shared" si="0"/>
        <v>53</v>
      </c>
      <c r="P17" s="20">
        <v>48</v>
      </c>
    </row>
    <row r="18" spans="1:16" x14ac:dyDescent="0.3">
      <c r="A18" s="336">
        <v>4</v>
      </c>
      <c r="B18" s="337" t="s">
        <v>26</v>
      </c>
      <c r="C18" s="338">
        <v>6</v>
      </c>
      <c r="D18" s="339">
        <v>10</v>
      </c>
      <c r="E18" s="338">
        <v>6</v>
      </c>
      <c r="F18" s="339">
        <v>6</v>
      </c>
      <c r="G18" s="338">
        <v>9</v>
      </c>
      <c r="H18" s="339">
        <v>12</v>
      </c>
      <c r="I18" s="338">
        <v>8</v>
      </c>
      <c r="J18" s="339">
        <v>11</v>
      </c>
      <c r="K18" s="338">
        <v>7</v>
      </c>
      <c r="L18" s="339">
        <v>8</v>
      </c>
      <c r="M18" s="341"/>
      <c r="N18" s="194"/>
      <c r="O18" s="340">
        <f t="shared" si="0"/>
        <v>47</v>
      </c>
      <c r="P18" s="340">
        <v>47</v>
      </c>
    </row>
    <row r="19" spans="1:16" x14ac:dyDescent="0.3">
      <c r="A19" s="345">
        <v>5</v>
      </c>
      <c r="B19" s="342" t="s">
        <v>33</v>
      </c>
      <c r="C19" s="343">
        <v>2</v>
      </c>
      <c r="D19" s="344">
        <v>17</v>
      </c>
      <c r="E19" s="343"/>
      <c r="F19" s="344"/>
      <c r="G19" s="343"/>
      <c r="H19" s="344"/>
      <c r="I19" s="343">
        <v>4</v>
      </c>
      <c r="J19" s="344">
        <v>15</v>
      </c>
      <c r="K19" s="343">
        <v>6</v>
      </c>
      <c r="L19" s="344">
        <v>9</v>
      </c>
      <c r="M19" s="322"/>
      <c r="N19" s="194"/>
      <c r="O19" s="345">
        <f t="shared" si="0"/>
        <v>41</v>
      </c>
      <c r="P19" s="345">
        <f t="shared" ref="P19:P49" si="1">O19</f>
        <v>41</v>
      </c>
    </row>
    <row r="20" spans="1:16" x14ac:dyDescent="0.3">
      <c r="A20" s="49">
        <v>6</v>
      </c>
      <c r="B20" s="21" t="s">
        <v>119</v>
      </c>
      <c r="C20" s="322"/>
      <c r="D20" s="323"/>
      <c r="E20" s="24"/>
      <c r="F20" s="25"/>
      <c r="G20" s="24">
        <v>6</v>
      </c>
      <c r="H20" s="25">
        <v>15</v>
      </c>
      <c r="I20" s="24"/>
      <c r="J20" s="25"/>
      <c r="K20" s="24">
        <v>3</v>
      </c>
      <c r="L20" s="25">
        <v>13</v>
      </c>
      <c r="M20" s="24">
        <v>2</v>
      </c>
      <c r="N20" s="25">
        <v>12</v>
      </c>
      <c r="O20" s="20">
        <f t="shared" si="0"/>
        <v>40</v>
      </c>
      <c r="P20" s="20">
        <f t="shared" si="1"/>
        <v>40</v>
      </c>
    </row>
    <row r="21" spans="1:16" x14ac:dyDescent="0.3">
      <c r="A21" s="49">
        <v>7</v>
      </c>
      <c r="B21" s="21" t="s">
        <v>22</v>
      </c>
      <c r="C21" s="322"/>
      <c r="D21" s="323"/>
      <c r="E21" s="24"/>
      <c r="F21" s="25"/>
      <c r="G21" s="24">
        <v>3</v>
      </c>
      <c r="H21" s="25">
        <v>19</v>
      </c>
      <c r="I21" s="24"/>
      <c r="J21" s="25"/>
      <c r="K21" s="24">
        <v>1</v>
      </c>
      <c r="L21" s="25">
        <v>19</v>
      </c>
      <c r="M21" s="24"/>
      <c r="N21" s="25"/>
      <c r="O21" s="20">
        <f t="shared" si="0"/>
        <v>38</v>
      </c>
      <c r="P21" s="20">
        <f t="shared" si="1"/>
        <v>38</v>
      </c>
    </row>
    <row r="22" spans="1:16" x14ac:dyDescent="0.3">
      <c r="A22" s="49">
        <v>8</v>
      </c>
      <c r="B22" s="21" t="s">
        <v>25</v>
      </c>
      <c r="C22" s="322"/>
      <c r="D22" s="194"/>
      <c r="E22" s="24">
        <v>7</v>
      </c>
      <c r="F22" s="25">
        <v>5</v>
      </c>
      <c r="G22" s="24">
        <v>12</v>
      </c>
      <c r="H22" s="25">
        <v>9</v>
      </c>
      <c r="I22" s="24">
        <v>5</v>
      </c>
      <c r="J22" s="25">
        <v>14</v>
      </c>
      <c r="K22" s="322"/>
      <c r="L22" s="194"/>
      <c r="M22" s="24">
        <v>3</v>
      </c>
      <c r="N22" s="25">
        <v>9</v>
      </c>
      <c r="O22" s="20">
        <f t="shared" si="0"/>
        <v>37</v>
      </c>
      <c r="P22" s="20">
        <f t="shared" si="1"/>
        <v>37</v>
      </c>
    </row>
    <row r="23" spans="1:16" x14ac:dyDescent="0.3">
      <c r="A23" s="49">
        <v>9</v>
      </c>
      <c r="B23" s="21" t="s">
        <v>47</v>
      </c>
      <c r="C23" s="24">
        <v>9</v>
      </c>
      <c r="D23" s="25">
        <v>7</v>
      </c>
      <c r="E23" s="24">
        <v>4</v>
      </c>
      <c r="F23" s="25">
        <v>8</v>
      </c>
      <c r="G23" s="24">
        <v>13</v>
      </c>
      <c r="H23" s="25">
        <v>8</v>
      </c>
      <c r="I23" s="24">
        <v>7</v>
      </c>
      <c r="J23" s="25">
        <v>12</v>
      </c>
      <c r="K23" s="322"/>
      <c r="L23" s="194"/>
      <c r="M23" s="24"/>
      <c r="N23" s="25"/>
      <c r="O23" s="20">
        <f t="shared" si="0"/>
        <v>35</v>
      </c>
      <c r="P23" s="20">
        <f t="shared" si="1"/>
        <v>35</v>
      </c>
    </row>
    <row r="24" spans="1:16" x14ac:dyDescent="0.3">
      <c r="A24" s="49">
        <v>10</v>
      </c>
      <c r="B24" s="21" t="s">
        <v>206</v>
      </c>
      <c r="C24" s="24">
        <v>8</v>
      </c>
      <c r="D24" s="25">
        <v>8</v>
      </c>
      <c r="E24" s="322"/>
      <c r="F24" s="194"/>
      <c r="G24" s="24">
        <v>11</v>
      </c>
      <c r="H24" s="25">
        <v>10</v>
      </c>
      <c r="I24" s="24"/>
      <c r="J24" s="25"/>
      <c r="K24" s="24">
        <v>4</v>
      </c>
      <c r="L24" s="25">
        <v>11</v>
      </c>
      <c r="M24" s="51"/>
      <c r="N24" s="25"/>
      <c r="O24" s="20">
        <f t="shared" si="0"/>
        <v>29</v>
      </c>
      <c r="P24" s="20">
        <f t="shared" si="1"/>
        <v>29</v>
      </c>
    </row>
    <row r="25" spans="1:16" x14ac:dyDescent="0.3">
      <c r="A25" s="49">
        <v>11</v>
      </c>
      <c r="B25" s="21" t="s">
        <v>192</v>
      </c>
      <c r="C25" s="322"/>
      <c r="D25" s="323"/>
      <c r="E25" s="24">
        <v>2</v>
      </c>
      <c r="F25" s="25">
        <v>13</v>
      </c>
      <c r="G25" s="24"/>
      <c r="H25" s="25"/>
      <c r="I25" s="24">
        <v>6</v>
      </c>
      <c r="J25" s="25">
        <v>13</v>
      </c>
      <c r="K25" s="24"/>
      <c r="L25" s="25"/>
      <c r="M25" s="24"/>
      <c r="N25" s="25"/>
      <c r="O25" s="20">
        <f t="shared" si="0"/>
        <v>26</v>
      </c>
      <c r="P25" s="20">
        <f t="shared" si="1"/>
        <v>26</v>
      </c>
    </row>
    <row r="26" spans="1:16" x14ac:dyDescent="0.3">
      <c r="A26" s="49">
        <v>12</v>
      </c>
      <c r="B26" s="21" t="s">
        <v>23</v>
      </c>
      <c r="C26" s="322"/>
      <c r="D26" s="323"/>
      <c r="E26" s="24"/>
      <c r="F26" s="25"/>
      <c r="G26" s="24">
        <v>1</v>
      </c>
      <c r="H26" s="25">
        <v>25</v>
      </c>
      <c r="I26" s="24"/>
      <c r="J26" s="25"/>
      <c r="K26" s="24"/>
      <c r="L26" s="25"/>
      <c r="M26" s="24"/>
      <c r="N26" s="25"/>
      <c r="O26" s="20">
        <f t="shared" si="0"/>
        <v>25</v>
      </c>
      <c r="P26" s="20">
        <f t="shared" si="1"/>
        <v>25</v>
      </c>
    </row>
    <row r="27" spans="1:16" x14ac:dyDescent="0.3">
      <c r="A27" s="49">
        <v>12</v>
      </c>
      <c r="B27" s="21" t="s">
        <v>49</v>
      </c>
      <c r="C27" s="322"/>
      <c r="D27" s="323"/>
      <c r="E27" s="24"/>
      <c r="F27" s="25"/>
      <c r="G27" s="24">
        <v>10</v>
      </c>
      <c r="H27" s="25">
        <v>11</v>
      </c>
      <c r="I27" s="24">
        <v>14</v>
      </c>
      <c r="J27" s="25">
        <v>5</v>
      </c>
      <c r="K27" s="24">
        <v>10</v>
      </c>
      <c r="L27" s="25">
        <v>5</v>
      </c>
      <c r="M27" s="24">
        <v>7</v>
      </c>
      <c r="N27" s="25">
        <v>4</v>
      </c>
      <c r="O27" s="20">
        <f t="shared" si="0"/>
        <v>25</v>
      </c>
      <c r="P27" s="20">
        <f t="shared" si="1"/>
        <v>25</v>
      </c>
    </row>
    <row r="28" spans="1:16" x14ac:dyDescent="0.3">
      <c r="A28" s="49">
        <v>14</v>
      </c>
      <c r="B28" s="21" t="s">
        <v>185</v>
      </c>
      <c r="C28" s="24">
        <v>12</v>
      </c>
      <c r="D28" s="25">
        <v>4</v>
      </c>
      <c r="E28" s="24">
        <v>8</v>
      </c>
      <c r="F28" s="25">
        <v>4</v>
      </c>
      <c r="G28" s="24">
        <v>17</v>
      </c>
      <c r="H28" s="25">
        <v>4</v>
      </c>
      <c r="I28" s="24"/>
      <c r="J28" s="25"/>
      <c r="K28" s="24">
        <v>5</v>
      </c>
      <c r="L28" s="25">
        <v>10</v>
      </c>
      <c r="M28" s="24">
        <v>9</v>
      </c>
      <c r="N28" s="25">
        <v>2</v>
      </c>
      <c r="O28" s="20">
        <f t="shared" si="0"/>
        <v>24</v>
      </c>
      <c r="P28" s="20">
        <f t="shared" si="1"/>
        <v>24</v>
      </c>
    </row>
    <row r="29" spans="1:16" x14ac:dyDescent="0.3">
      <c r="A29" s="49">
        <v>15</v>
      </c>
      <c r="B29" s="21" t="s">
        <v>203</v>
      </c>
      <c r="C29" s="322"/>
      <c r="D29" s="323"/>
      <c r="E29" s="24"/>
      <c r="F29" s="25"/>
      <c r="G29" s="24">
        <v>3</v>
      </c>
      <c r="H29" s="25"/>
      <c r="I29" s="24">
        <v>1</v>
      </c>
      <c r="J29" s="25">
        <v>23</v>
      </c>
      <c r="K29" s="24"/>
      <c r="L29" s="25"/>
      <c r="M29" s="24"/>
      <c r="N29" s="25"/>
      <c r="O29" s="20">
        <f t="shared" si="0"/>
        <v>23</v>
      </c>
      <c r="P29" s="20">
        <f t="shared" si="1"/>
        <v>23</v>
      </c>
    </row>
    <row r="30" spans="1:16" x14ac:dyDescent="0.3">
      <c r="A30" s="49">
        <v>16</v>
      </c>
      <c r="B30" s="21" t="s">
        <v>32</v>
      </c>
      <c r="C30" s="322"/>
      <c r="D30" s="324"/>
      <c r="E30" s="24"/>
      <c r="F30" s="25"/>
      <c r="G30" s="24">
        <v>2</v>
      </c>
      <c r="H30" s="25">
        <v>22</v>
      </c>
      <c r="I30" s="24"/>
      <c r="J30" s="25"/>
      <c r="K30" s="24"/>
      <c r="L30" s="25"/>
      <c r="M30" s="24"/>
      <c r="N30" s="25"/>
      <c r="O30" s="20">
        <f t="shared" si="0"/>
        <v>22</v>
      </c>
      <c r="P30" s="20">
        <f t="shared" si="1"/>
        <v>22</v>
      </c>
    </row>
    <row r="31" spans="1:16" x14ac:dyDescent="0.3">
      <c r="A31" s="49">
        <v>16</v>
      </c>
      <c r="B31" s="21" t="s">
        <v>29</v>
      </c>
      <c r="C31" s="24">
        <v>4</v>
      </c>
      <c r="D31" s="25">
        <v>12</v>
      </c>
      <c r="E31" s="24">
        <v>3</v>
      </c>
      <c r="F31" s="25">
        <v>10</v>
      </c>
      <c r="G31" s="322"/>
      <c r="H31" s="194"/>
      <c r="I31" s="24"/>
      <c r="J31" s="25"/>
      <c r="K31" s="24"/>
      <c r="L31" s="25"/>
      <c r="M31" s="51"/>
      <c r="N31" s="25"/>
      <c r="O31" s="20">
        <f t="shared" si="0"/>
        <v>22</v>
      </c>
      <c r="P31" s="20">
        <f t="shared" si="1"/>
        <v>22</v>
      </c>
    </row>
    <row r="32" spans="1:16" x14ac:dyDescent="0.3">
      <c r="A32" s="49">
        <v>18</v>
      </c>
      <c r="B32" s="21" t="s">
        <v>142</v>
      </c>
      <c r="C32" s="24">
        <v>11</v>
      </c>
      <c r="D32" s="25">
        <v>5</v>
      </c>
      <c r="E32" s="24">
        <v>10</v>
      </c>
      <c r="F32" s="25">
        <v>2</v>
      </c>
      <c r="G32" s="24">
        <v>14</v>
      </c>
      <c r="H32" s="25">
        <v>7</v>
      </c>
      <c r="I32" s="24">
        <v>15</v>
      </c>
      <c r="J32" s="25">
        <v>4</v>
      </c>
      <c r="K32" s="322"/>
      <c r="L32" s="194"/>
      <c r="M32" s="24">
        <v>8</v>
      </c>
      <c r="N32" s="25">
        <v>3</v>
      </c>
      <c r="O32" s="20">
        <f t="shared" si="0"/>
        <v>21</v>
      </c>
      <c r="P32" s="20">
        <f t="shared" si="1"/>
        <v>21</v>
      </c>
    </row>
    <row r="33" spans="1:16" x14ac:dyDescent="0.3">
      <c r="A33" s="49">
        <v>19</v>
      </c>
      <c r="B33" s="21" t="s">
        <v>173</v>
      </c>
      <c r="C33" s="24">
        <v>13</v>
      </c>
      <c r="D33" s="71">
        <v>3</v>
      </c>
      <c r="E33" s="24">
        <v>11</v>
      </c>
      <c r="F33" s="25">
        <v>1</v>
      </c>
      <c r="G33" s="24">
        <v>16</v>
      </c>
      <c r="H33" s="25">
        <v>5</v>
      </c>
      <c r="I33" s="24">
        <v>12</v>
      </c>
      <c r="J33" s="25">
        <v>7</v>
      </c>
      <c r="K33" s="322"/>
      <c r="L33" s="194"/>
      <c r="M33" s="24"/>
      <c r="N33" s="25"/>
      <c r="O33" s="20">
        <f t="shared" si="0"/>
        <v>16</v>
      </c>
      <c r="P33" s="20">
        <f t="shared" si="1"/>
        <v>16</v>
      </c>
    </row>
    <row r="34" spans="1:16" x14ac:dyDescent="0.3">
      <c r="A34" s="49">
        <v>19</v>
      </c>
      <c r="B34" s="132" t="s">
        <v>211</v>
      </c>
      <c r="C34" s="325"/>
      <c r="D34" s="326"/>
      <c r="E34" s="106"/>
      <c r="F34" s="107"/>
      <c r="G34" s="106">
        <v>5</v>
      </c>
      <c r="H34" s="107">
        <v>16</v>
      </c>
      <c r="I34" s="106"/>
      <c r="J34" s="107"/>
      <c r="K34" s="106"/>
      <c r="L34" s="107"/>
      <c r="M34" s="106"/>
      <c r="N34" s="107"/>
      <c r="O34" s="20">
        <f t="shared" si="0"/>
        <v>16</v>
      </c>
      <c r="P34" s="20">
        <f t="shared" si="1"/>
        <v>16</v>
      </c>
    </row>
    <row r="35" spans="1:16" x14ac:dyDescent="0.3">
      <c r="A35" s="49">
        <v>19</v>
      </c>
      <c r="B35" s="21" t="s">
        <v>202</v>
      </c>
      <c r="C35" s="322"/>
      <c r="D35" s="323"/>
      <c r="E35" s="24">
        <v>1</v>
      </c>
      <c r="F35" s="25">
        <v>16</v>
      </c>
      <c r="G35" s="24"/>
      <c r="H35" s="25"/>
      <c r="I35" s="24"/>
      <c r="J35" s="25"/>
      <c r="K35" s="24"/>
      <c r="L35" s="25"/>
      <c r="M35" s="24"/>
      <c r="N35" s="25"/>
      <c r="O35" s="20">
        <f t="shared" si="0"/>
        <v>16</v>
      </c>
      <c r="P35" s="20">
        <f t="shared" si="1"/>
        <v>16</v>
      </c>
    </row>
    <row r="36" spans="1:16" x14ac:dyDescent="0.3">
      <c r="A36" s="49">
        <v>22</v>
      </c>
      <c r="B36" s="21" t="s">
        <v>212</v>
      </c>
      <c r="C36" s="322"/>
      <c r="D36" s="323"/>
      <c r="E36" s="24"/>
      <c r="F36" s="25"/>
      <c r="G36" s="24">
        <v>15</v>
      </c>
      <c r="H36" s="25">
        <v>6</v>
      </c>
      <c r="I36" s="24">
        <v>10</v>
      </c>
      <c r="J36" s="25">
        <v>9</v>
      </c>
      <c r="K36" s="24"/>
      <c r="L36" s="25"/>
      <c r="M36" s="24"/>
      <c r="N36" s="25"/>
      <c r="O36" s="20">
        <f t="shared" si="0"/>
        <v>15</v>
      </c>
      <c r="P36" s="20">
        <f t="shared" si="1"/>
        <v>15</v>
      </c>
    </row>
    <row r="37" spans="1:16" x14ac:dyDescent="0.3">
      <c r="A37" s="49">
        <v>23</v>
      </c>
      <c r="B37" s="21" t="s">
        <v>176</v>
      </c>
      <c r="C37" s="24">
        <v>3</v>
      </c>
      <c r="D37" s="25">
        <v>14</v>
      </c>
      <c r="E37" s="322"/>
      <c r="F37" s="194"/>
      <c r="G37" s="24"/>
      <c r="H37" s="25"/>
      <c r="I37" s="24"/>
      <c r="J37" s="25"/>
      <c r="K37" s="24"/>
      <c r="L37" s="25"/>
      <c r="M37" s="24"/>
      <c r="N37" s="25"/>
      <c r="O37" s="20">
        <f t="shared" si="0"/>
        <v>14</v>
      </c>
      <c r="P37" s="20">
        <f t="shared" si="1"/>
        <v>14</v>
      </c>
    </row>
    <row r="38" spans="1:16" x14ac:dyDescent="0.3">
      <c r="A38" s="49">
        <v>23</v>
      </c>
      <c r="B38" s="21" t="s">
        <v>45</v>
      </c>
      <c r="C38" s="322"/>
      <c r="D38" s="323"/>
      <c r="E38" s="24"/>
      <c r="F38" s="25"/>
      <c r="G38" s="24"/>
      <c r="H38" s="25"/>
      <c r="I38" s="24">
        <v>11</v>
      </c>
      <c r="J38" s="25">
        <v>8</v>
      </c>
      <c r="K38" s="24">
        <v>9</v>
      </c>
      <c r="L38" s="25">
        <v>6</v>
      </c>
      <c r="M38" s="24"/>
      <c r="N38" s="25"/>
      <c r="O38" s="20">
        <f t="shared" si="0"/>
        <v>14</v>
      </c>
      <c r="P38" s="20">
        <f t="shared" si="1"/>
        <v>14</v>
      </c>
    </row>
    <row r="39" spans="1:16" x14ac:dyDescent="0.3">
      <c r="A39" s="49">
        <v>25</v>
      </c>
      <c r="B39" s="21" t="s">
        <v>217</v>
      </c>
      <c r="C39" s="322"/>
      <c r="D39" s="323"/>
      <c r="E39" s="24"/>
      <c r="F39" s="25"/>
      <c r="G39" s="24"/>
      <c r="H39" s="25"/>
      <c r="I39" s="24">
        <v>9</v>
      </c>
      <c r="J39" s="25">
        <v>10</v>
      </c>
      <c r="K39" s="24"/>
      <c r="L39" s="25"/>
      <c r="M39" s="24"/>
      <c r="N39" s="25"/>
      <c r="O39" s="20">
        <f t="shared" si="0"/>
        <v>10</v>
      </c>
      <c r="P39" s="20">
        <f t="shared" si="1"/>
        <v>10</v>
      </c>
    </row>
    <row r="40" spans="1:16" x14ac:dyDescent="0.3">
      <c r="A40" s="49">
        <v>25</v>
      </c>
      <c r="B40" s="21" t="s">
        <v>34</v>
      </c>
      <c r="C40" s="322"/>
      <c r="D40" s="323"/>
      <c r="E40" s="24"/>
      <c r="F40" s="25"/>
      <c r="G40" s="24"/>
      <c r="H40" s="25"/>
      <c r="I40" s="24"/>
      <c r="J40" s="25"/>
      <c r="K40" s="24">
        <v>11</v>
      </c>
      <c r="L40" s="25">
        <v>4</v>
      </c>
      <c r="M40" s="24">
        <v>5</v>
      </c>
      <c r="N40" s="25">
        <v>6</v>
      </c>
      <c r="O40" s="20">
        <f t="shared" si="0"/>
        <v>10</v>
      </c>
      <c r="P40" s="20">
        <f t="shared" si="1"/>
        <v>10</v>
      </c>
    </row>
    <row r="41" spans="1:16" x14ac:dyDescent="0.3">
      <c r="A41" s="49">
        <v>27</v>
      </c>
      <c r="B41" s="21" t="s">
        <v>186</v>
      </c>
      <c r="C41" s="322"/>
      <c r="D41" s="323"/>
      <c r="E41" s="24"/>
      <c r="F41" s="25"/>
      <c r="G41" s="24">
        <v>18</v>
      </c>
      <c r="H41" s="25">
        <v>3</v>
      </c>
      <c r="I41" s="24">
        <v>17</v>
      </c>
      <c r="J41" s="25">
        <v>2</v>
      </c>
      <c r="K41" s="24">
        <v>13</v>
      </c>
      <c r="L41" s="25">
        <v>2</v>
      </c>
      <c r="M41" s="24">
        <v>10</v>
      </c>
      <c r="N41" s="25">
        <v>1</v>
      </c>
      <c r="O41" s="20">
        <f t="shared" si="0"/>
        <v>8</v>
      </c>
      <c r="P41" s="20">
        <f t="shared" si="1"/>
        <v>8</v>
      </c>
    </row>
    <row r="42" spans="1:16" x14ac:dyDescent="0.3">
      <c r="A42" s="49">
        <v>28</v>
      </c>
      <c r="B42" s="21" t="s">
        <v>205</v>
      </c>
      <c r="C42" s="322"/>
      <c r="D42" s="323"/>
      <c r="E42" s="24"/>
      <c r="F42" s="25"/>
      <c r="G42" s="24"/>
      <c r="H42" s="25"/>
      <c r="I42" s="24"/>
      <c r="J42" s="25"/>
      <c r="K42" s="24"/>
      <c r="L42" s="25"/>
      <c r="M42" s="24">
        <v>4</v>
      </c>
      <c r="N42" s="25">
        <v>7</v>
      </c>
      <c r="O42" s="20">
        <f t="shared" si="0"/>
        <v>7</v>
      </c>
      <c r="P42" s="20">
        <f t="shared" si="1"/>
        <v>7</v>
      </c>
    </row>
    <row r="43" spans="1:16" x14ac:dyDescent="0.3">
      <c r="A43" s="49">
        <v>29</v>
      </c>
      <c r="B43" s="21" t="s">
        <v>110</v>
      </c>
      <c r="C43" s="322"/>
      <c r="D43" s="323"/>
      <c r="E43" s="24"/>
      <c r="F43" s="25"/>
      <c r="G43" s="24"/>
      <c r="H43" s="25"/>
      <c r="I43" s="24">
        <v>13</v>
      </c>
      <c r="J43" s="25">
        <v>6</v>
      </c>
      <c r="K43" s="24"/>
      <c r="L43" s="25"/>
      <c r="M43" s="24"/>
      <c r="N43" s="25"/>
      <c r="O43" s="20">
        <f t="shared" si="0"/>
        <v>6</v>
      </c>
      <c r="P43" s="20">
        <f t="shared" si="1"/>
        <v>6</v>
      </c>
    </row>
    <row r="44" spans="1:16" x14ac:dyDescent="0.3">
      <c r="A44" s="49">
        <v>29</v>
      </c>
      <c r="B44" s="21" t="s">
        <v>36</v>
      </c>
      <c r="C44" s="24">
        <v>10</v>
      </c>
      <c r="D44" s="71">
        <v>6</v>
      </c>
      <c r="E44" s="322"/>
      <c r="F44" s="194"/>
      <c r="G44" s="24"/>
      <c r="H44" s="25"/>
      <c r="I44" s="24"/>
      <c r="J44" s="25"/>
      <c r="K44" s="24"/>
      <c r="L44" s="25"/>
      <c r="M44" s="24"/>
      <c r="N44" s="25"/>
      <c r="O44" s="20">
        <f t="shared" si="0"/>
        <v>6</v>
      </c>
      <c r="P44" s="20">
        <f t="shared" si="1"/>
        <v>6</v>
      </c>
    </row>
    <row r="45" spans="1:16" x14ac:dyDescent="0.3">
      <c r="A45" s="49">
        <v>31</v>
      </c>
      <c r="B45" s="21" t="s">
        <v>207</v>
      </c>
      <c r="C45" s="24">
        <v>14</v>
      </c>
      <c r="D45" s="71">
        <v>2</v>
      </c>
      <c r="E45" s="322"/>
      <c r="F45" s="194"/>
      <c r="G45" s="24">
        <v>19</v>
      </c>
      <c r="H45" s="25">
        <v>2</v>
      </c>
      <c r="I45" s="24"/>
      <c r="J45" s="25"/>
      <c r="K45" s="24">
        <v>14</v>
      </c>
      <c r="L45" s="25">
        <v>1</v>
      </c>
      <c r="M45" s="24"/>
      <c r="N45" s="25"/>
      <c r="O45" s="20">
        <f t="shared" si="0"/>
        <v>5</v>
      </c>
      <c r="P45" s="20">
        <f t="shared" si="1"/>
        <v>5</v>
      </c>
    </row>
    <row r="46" spans="1:16" x14ac:dyDescent="0.3">
      <c r="A46" s="49">
        <v>32</v>
      </c>
      <c r="B46" s="21" t="s">
        <v>27</v>
      </c>
      <c r="C46" s="322"/>
      <c r="D46" s="323"/>
      <c r="E46" s="24"/>
      <c r="F46" s="25"/>
      <c r="G46" s="24"/>
      <c r="H46" s="25"/>
      <c r="I46" s="24">
        <v>16</v>
      </c>
      <c r="J46" s="25">
        <v>3</v>
      </c>
      <c r="K46" s="24"/>
      <c r="L46" s="25"/>
      <c r="M46" s="24"/>
      <c r="N46" s="25"/>
      <c r="O46" s="20">
        <f t="shared" si="0"/>
        <v>3</v>
      </c>
      <c r="P46" s="20">
        <f t="shared" si="1"/>
        <v>3</v>
      </c>
    </row>
    <row r="47" spans="1:16" x14ac:dyDescent="0.3">
      <c r="A47" s="49">
        <v>32</v>
      </c>
      <c r="B47" s="177" t="s">
        <v>167</v>
      </c>
      <c r="C47" s="327"/>
      <c r="D47" s="328"/>
      <c r="E47" s="72"/>
      <c r="F47" s="73"/>
      <c r="G47" s="72"/>
      <c r="H47" s="73"/>
      <c r="I47" s="72"/>
      <c r="J47" s="73"/>
      <c r="K47" s="72">
        <v>12</v>
      </c>
      <c r="L47" s="73">
        <v>3</v>
      </c>
      <c r="M47" s="72"/>
      <c r="N47" s="73"/>
      <c r="O47" s="49">
        <f t="shared" si="0"/>
        <v>3</v>
      </c>
      <c r="P47" s="49">
        <f t="shared" si="1"/>
        <v>3</v>
      </c>
    </row>
    <row r="48" spans="1:16" x14ac:dyDescent="0.3">
      <c r="A48" s="49">
        <v>34</v>
      </c>
      <c r="B48" s="21" t="s">
        <v>140</v>
      </c>
      <c r="C48" s="24">
        <v>15</v>
      </c>
      <c r="D48" s="71">
        <v>1</v>
      </c>
      <c r="E48" s="322"/>
      <c r="F48" s="194"/>
      <c r="G48" s="24"/>
      <c r="H48" s="25"/>
      <c r="I48" s="24">
        <v>18</v>
      </c>
      <c r="J48" s="25">
        <v>1</v>
      </c>
      <c r="K48" s="24"/>
      <c r="L48" s="25"/>
      <c r="M48" s="24"/>
      <c r="N48" s="25"/>
      <c r="O48" s="20">
        <f t="shared" si="0"/>
        <v>2</v>
      </c>
      <c r="P48" s="20">
        <f t="shared" si="1"/>
        <v>2</v>
      </c>
    </row>
    <row r="49" spans="1:16" ht="13.5" thickBot="1" x14ac:dyDescent="0.35">
      <c r="A49" s="45">
        <v>35</v>
      </c>
      <c r="B49" s="156" t="s">
        <v>218</v>
      </c>
      <c r="C49" s="329"/>
      <c r="D49" s="330"/>
      <c r="E49" s="153"/>
      <c r="F49" s="154"/>
      <c r="G49" s="153">
        <v>20</v>
      </c>
      <c r="H49" s="154">
        <v>1</v>
      </c>
      <c r="I49" s="153"/>
      <c r="J49" s="154"/>
      <c r="K49" s="153"/>
      <c r="L49" s="154"/>
      <c r="M49" s="153"/>
      <c r="N49" s="154"/>
      <c r="O49" s="45">
        <f t="shared" si="0"/>
        <v>1</v>
      </c>
      <c r="P49" s="45">
        <f t="shared" si="1"/>
        <v>1</v>
      </c>
    </row>
  </sheetData>
  <mergeCells count="7">
    <mergeCell ref="P13:P14"/>
    <mergeCell ref="C13:D13"/>
    <mergeCell ref="E13:F13"/>
    <mergeCell ref="G13:H13"/>
    <mergeCell ref="I13:J13"/>
    <mergeCell ref="K13:L13"/>
    <mergeCell ref="M13:N13"/>
  </mergeCells>
  <pageMargins left="0.23" right="0.13" top="0.75" bottom="0.75" header="0.3" footer="0.3"/>
  <pageSetup paperSize="9"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 codeName="Ark15"/>
  <dimension ref="A1:R42"/>
  <sheetViews>
    <sheetView topLeftCell="A7" workbookViewId="0">
      <selection activeCell="A7" sqref="A1:IV65536"/>
    </sheetView>
  </sheetViews>
  <sheetFormatPr baseColWidth="10" defaultColWidth="9.1796875" defaultRowHeight="13" x14ac:dyDescent="0.3"/>
  <cols>
    <col min="1" max="1" width="5.54296875" customWidth="1"/>
    <col min="2" max="2" width="14.81640625" bestFit="1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7.81640625" bestFit="1" customWidth="1"/>
    <col min="18" max="18" width="7.453125" bestFit="1" customWidth="1"/>
  </cols>
  <sheetData>
    <row r="1" spans="1:18" ht="17.5" x14ac:dyDescent="0.35">
      <c r="A1" s="47" t="s">
        <v>187</v>
      </c>
      <c r="I1" s="2"/>
      <c r="M1" s="9"/>
      <c r="N1" s="9"/>
      <c r="O1" s="4"/>
      <c r="P1" s="2"/>
      <c r="R1" s="2"/>
    </row>
    <row r="2" spans="1:18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  <c r="R2" s="2"/>
    </row>
    <row r="3" spans="1:18" ht="15.5" x14ac:dyDescent="0.35">
      <c r="A3" s="46" t="s">
        <v>188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  <c r="R3" s="2"/>
    </row>
    <row r="4" spans="1:18" ht="15.5" x14ac:dyDescent="0.35">
      <c r="A4" s="46" t="s">
        <v>54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  <c r="R4" s="2"/>
    </row>
    <row r="5" spans="1:18" ht="15.5" x14ac:dyDescent="0.35">
      <c r="A5" s="46" t="s">
        <v>17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  <c r="R5" s="2"/>
    </row>
    <row r="6" spans="1:18" ht="15.5" x14ac:dyDescent="0.35">
      <c r="A6" s="13" t="s">
        <v>19</v>
      </c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  <c r="R6" s="2"/>
    </row>
    <row r="7" spans="1:18" ht="15.5" x14ac:dyDescent="0.35">
      <c r="A7" s="13" t="s">
        <v>21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  <c r="R7" s="2"/>
    </row>
    <row r="8" spans="1:18" ht="15.5" x14ac:dyDescent="0.35">
      <c r="A8" s="46" t="s">
        <v>10</v>
      </c>
      <c r="B8" s="6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  <c r="R8" s="2"/>
    </row>
    <row r="9" spans="1:18" ht="15.5" x14ac:dyDescent="0.35">
      <c r="A9" s="46" t="s">
        <v>68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  <c r="R9" s="2"/>
    </row>
    <row r="10" spans="1:18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  <c r="R10" s="2"/>
    </row>
    <row r="11" spans="1:18" ht="13.5" thickBot="1" x14ac:dyDescent="0.35">
      <c r="A11" s="68"/>
      <c r="B11" s="10"/>
      <c r="C11" s="1012">
        <v>41514</v>
      </c>
      <c r="D11" s="1013"/>
      <c r="E11" s="1012">
        <v>41535</v>
      </c>
      <c r="F11" s="1013"/>
      <c r="G11" s="1012">
        <v>41556</v>
      </c>
      <c r="H11" s="1013"/>
      <c r="I11" s="1012">
        <v>41570</v>
      </c>
      <c r="J11" s="1013"/>
      <c r="K11" s="1012">
        <v>41584</v>
      </c>
      <c r="L11" s="1013"/>
      <c r="M11" s="1012">
        <v>41605</v>
      </c>
      <c r="N11" s="1013"/>
      <c r="O11" s="1012">
        <v>41612</v>
      </c>
      <c r="P11" s="1013"/>
      <c r="Q11" s="1036" t="s">
        <v>55</v>
      </c>
      <c r="R11" s="1036" t="s">
        <v>56</v>
      </c>
    </row>
    <row r="12" spans="1:18" ht="16" thickBot="1" x14ac:dyDescent="0.4">
      <c r="A12" s="69" t="s">
        <v>20</v>
      </c>
      <c r="B12" s="15" t="s">
        <v>3</v>
      </c>
      <c r="C12" s="17" t="s">
        <v>0</v>
      </c>
      <c r="D12" s="18" t="s">
        <v>2</v>
      </c>
      <c r="E12" s="17" t="s">
        <v>0</v>
      </c>
      <c r="F12" s="18" t="s">
        <v>2</v>
      </c>
      <c r="G12" s="17" t="s">
        <v>0</v>
      </c>
      <c r="H12" s="18" t="s">
        <v>2</v>
      </c>
      <c r="I12" s="17" t="s">
        <v>0</v>
      </c>
      <c r="J12" s="18" t="s">
        <v>2</v>
      </c>
      <c r="K12" s="17" t="s">
        <v>0</v>
      </c>
      <c r="L12" s="18" t="s">
        <v>2</v>
      </c>
      <c r="M12" s="17" t="s">
        <v>0</v>
      </c>
      <c r="N12" s="18" t="s">
        <v>2</v>
      </c>
      <c r="O12" s="17" t="s">
        <v>0</v>
      </c>
      <c r="P12" s="18" t="s">
        <v>2</v>
      </c>
      <c r="Q12" s="1037"/>
      <c r="R12" s="1037"/>
    </row>
    <row r="13" spans="1:18" x14ac:dyDescent="0.3">
      <c r="A13" s="39">
        <v>1</v>
      </c>
      <c r="B13" s="98" t="s">
        <v>182</v>
      </c>
      <c r="C13" s="72"/>
      <c r="D13" s="276"/>
      <c r="E13" s="72">
        <v>6</v>
      </c>
      <c r="F13" s="73">
        <v>11</v>
      </c>
      <c r="G13" s="72">
        <v>1</v>
      </c>
      <c r="H13" s="73">
        <v>23</v>
      </c>
      <c r="I13" s="72">
        <v>1</v>
      </c>
      <c r="J13" s="73">
        <v>21</v>
      </c>
      <c r="K13" s="133">
        <v>1</v>
      </c>
      <c r="L13" s="184">
        <v>17</v>
      </c>
      <c r="M13" s="53">
        <v>3</v>
      </c>
      <c r="N13" s="149">
        <v>16</v>
      </c>
      <c r="O13" s="72"/>
      <c r="P13" s="276"/>
      <c r="Q13" s="49">
        <f t="shared" ref="Q13:Q37" si="0">SUM(D13,F13,H13,J13,L13,N13,P13)</f>
        <v>88</v>
      </c>
      <c r="R13" s="49">
        <v>88</v>
      </c>
    </row>
    <row r="14" spans="1:18" x14ac:dyDescent="0.3">
      <c r="A14" s="40">
        <v>2</v>
      </c>
      <c r="B14" s="54" t="s">
        <v>26</v>
      </c>
      <c r="C14" s="24">
        <v>1</v>
      </c>
      <c r="D14" s="25">
        <v>21</v>
      </c>
      <c r="E14" s="24">
        <v>2</v>
      </c>
      <c r="F14" s="25">
        <v>18</v>
      </c>
      <c r="G14" s="24">
        <v>2</v>
      </c>
      <c r="H14" s="25">
        <v>20</v>
      </c>
      <c r="I14" s="24">
        <v>3</v>
      </c>
      <c r="J14" s="25">
        <v>15</v>
      </c>
      <c r="K14" s="24"/>
      <c r="L14" s="277"/>
      <c r="M14" s="51"/>
      <c r="N14" s="278"/>
      <c r="O14" s="24">
        <v>2</v>
      </c>
      <c r="P14" s="25">
        <v>14</v>
      </c>
      <c r="Q14" s="49">
        <f t="shared" si="0"/>
        <v>88</v>
      </c>
      <c r="R14" s="20">
        <v>78</v>
      </c>
    </row>
    <row r="15" spans="1:18" x14ac:dyDescent="0.3">
      <c r="A15" s="48">
        <v>3</v>
      </c>
      <c r="B15" s="193" t="s">
        <v>192</v>
      </c>
      <c r="C15" s="24">
        <v>2</v>
      </c>
      <c r="D15" s="73">
        <v>18</v>
      </c>
      <c r="E15" s="24">
        <v>3</v>
      </c>
      <c r="F15" s="25">
        <v>15</v>
      </c>
      <c r="G15" s="24">
        <v>3</v>
      </c>
      <c r="H15" s="25">
        <v>17</v>
      </c>
      <c r="I15" s="24">
        <v>2</v>
      </c>
      <c r="J15" s="25">
        <v>18</v>
      </c>
      <c r="K15" s="24"/>
      <c r="L15" s="277"/>
      <c r="M15" s="51">
        <v>3</v>
      </c>
      <c r="N15" s="70">
        <v>16</v>
      </c>
      <c r="O15" s="24">
        <v>5</v>
      </c>
      <c r="P15" s="277">
        <v>8</v>
      </c>
      <c r="Q15" s="49">
        <f t="shared" si="0"/>
        <v>92</v>
      </c>
      <c r="R15" s="20">
        <v>76</v>
      </c>
    </row>
    <row r="16" spans="1:18" x14ac:dyDescent="0.3">
      <c r="A16" s="48">
        <v>4</v>
      </c>
      <c r="B16" s="54" t="s">
        <v>41</v>
      </c>
      <c r="C16" s="24">
        <v>3</v>
      </c>
      <c r="D16" s="25">
        <v>15</v>
      </c>
      <c r="E16" s="24">
        <v>3</v>
      </c>
      <c r="F16" s="25">
        <v>15</v>
      </c>
      <c r="G16" s="24">
        <v>3</v>
      </c>
      <c r="H16" s="25">
        <v>17</v>
      </c>
      <c r="I16" s="24">
        <v>4</v>
      </c>
      <c r="J16" s="25">
        <v>13</v>
      </c>
      <c r="K16" s="24">
        <v>5</v>
      </c>
      <c r="L16" s="277">
        <v>8</v>
      </c>
      <c r="M16" s="51">
        <v>12</v>
      </c>
      <c r="N16" s="278">
        <v>6</v>
      </c>
      <c r="O16" s="24">
        <v>3</v>
      </c>
      <c r="P16" s="25">
        <v>11</v>
      </c>
      <c r="Q16" s="49">
        <f t="shared" si="0"/>
        <v>85</v>
      </c>
      <c r="R16" s="20">
        <v>65</v>
      </c>
    </row>
    <row r="17" spans="1:18" x14ac:dyDescent="0.3">
      <c r="A17" s="48">
        <v>3</v>
      </c>
      <c r="B17" s="54" t="s">
        <v>33</v>
      </c>
      <c r="C17" s="24">
        <v>3</v>
      </c>
      <c r="D17" s="73">
        <v>15</v>
      </c>
      <c r="E17" s="24"/>
      <c r="F17" s="277"/>
      <c r="G17" s="24">
        <v>7</v>
      </c>
      <c r="H17" s="25">
        <v>12</v>
      </c>
      <c r="I17" s="24">
        <v>5</v>
      </c>
      <c r="J17" s="25">
        <v>12</v>
      </c>
      <c r="K17" s="24">
        <v>3</v>
      </c>
      <c r="L17" s="25">
        <v>11</v>
      </c>
      <c r="M17" s="51">
        <v>9</v>
      </c>
      <c r="N17" s="70">
        <v>9</v>
      </c>
      <c r="O17" s="24">
        <v>8</v>
      </c>
      <c r="P17" s="277">
        <v>5</v>
      </c>
      <c r="Q17" s="49">
        <f t="shared" si="0"/>
        <v>64</v>
      </c>
      <c r="R17" s="20">
        <v>59</v>
      </c>
    </row>
    <row r="18" spans="1:18" ht="14.25" customHeight="1" thickBot="1" x14ac:dyDescent="0.35">
      <c r="A18" s="279">
        <v>6</v>
      </c>
      <c r="B18" s="253" t="s">
        <v>202</v>
      </c>
      <c r="C18" s="59">
        <v>5</v>
      </c>
      <c r="D18" s="280">
        <v>12</v>
      </c>
      <c r="E18" s="59">
        <v>10</v>
      </c>
      <c r="F18" s="280">
        <v>7</v>
      </c>
      <c r="G18" s="59">
        <v>10</v>
      </c>
      <c r="H18" s="60">
        <v>9</v>
      </c>
      <c r="I18" s="59">
        <v>6</v>
      </c>
      <c r="J18" s="60">
        <v>11</v>
      </c>
      <c r="K18" s="104">
        <v>3</v>
      </c>
      <c r="L18" s="100">
        <v>11</v>
      </c>
      <c r="M18" s="52">
        <v>6</v>
      </c>
      <c r="N18" s="81">
        <v>12</v>
      </c>
      <c r="O18" s="59">
        <v>3</v>
      </c>
      <c r="P18" s="60">
        <v>11</v>
      </c>
      <c r="Q18" s="45">
        <f t="shared" si="0"/>
        <v>73</v>
      </c>
      <c r="R18" s="45">
        <v>54</v>
      </c>
    </row>
    <row r="19" spans="1:18" ht="15" thickBot="1" x14ac:dyDescent="0.45">
      <c r="A19" s="49">
        <v>6</v>
      </c>
      <c r="B19" s="286" t="s">
        <v>191</v>
      </c>
      <c r="C19" s="72">
        <v>6</v>
      </c>
      <c r="D19" s="73">
        <v>11</v>
      </c>
      <c r="E19" s="72"/>
      <c r="F19" s="276"/>
      <c r="G19" s="72">
        <v>9</v>
      </c>
      <c r="H19" s="73">
        <v>10</v>
      </c>
      <c r="I19" s="72">
        <v>11</v>
      </c>
      <c r="J19" s="73">
        <v>6</v>
      </c>
      <c r="K19" s="72">
        <v>2</v>
      </c>
      <c r="L19" s="73">
        <v>14</v>
      </c>
      <c r="M19" s="53">
        <v>7</v>
      </c>
      <c r="N19" s="149">
        <v>11</v>
      </c>
      <c r="O19" s="72">
        <v>9</v>
      </c>
      <c r="P19" s="276">
        <v>4</v>
      </c>
      <c r="Q19" s="49">
        <f t="shared" si="0"/>
        <v>56</v>
      </c>
      <c r="R19" s="49">
        <v>53</v>
      </c>
    </row>
    <row r="20" spans="1:18" x14ac:dyDescent="0.3">
      <c r="A20" s="49">
        <v>8</v>
      </c>
      <c r="B20" s="98"/>
      <c r="C20" s="24">
        <v>7</v>
      </c>
      <c r="D20" s="25">
        <v>10</v>
      </c>
      <c r="E20" s="24">
        <v>5</v>
      </c>
      <c r="F20" s="25">
        <v>12</v>
      </c>
      <c r="G20" s="24">
        <v>5</v>
      </c>
      <c r="H20" s="25">
        <v>14</v>
      </c>
      <c r="I20" s="24">
        <v>7</v>
      </c>
      <c r="J20" s="25">
        <v>10</v>
      </c>
      <c r="K20" s="24"/>
      <c r="L20" s="25"/>
      <c r="M20" s="51"/>
      <c r="N20" s="70"/>
      <c r="O20" s="24"/>
      <c r="P20" s="25"/>
      <c r="Q20" s="49">
        <f t="shared" si="0"/>
        <v>46</v>
      </c>
      <c r="R20" s="20">
        <v>44</v>
      </c>
    </row>
    <row r="21" spans="1:18" x14ac:dyDescent="0.3">
      <c r="A21" s="49">
        <v>9</v>
      </c>
      <c r="B21" s="54" t="s">
        <v>203</v>
      </c>
      <c r="C21" s="24">
        <v>8</v>
      </c>
      <c r="D21" s="73">
        <v>9</v>
      </c>
      <c r="E21" s="24"/>
      <c r="F21" s="25"/>
      <c r="G21" s="24">
        <v>6</v>
      </c>
      <c r="H21" s="25">
        <v>13</v>
      </c>
      <c r="I21" s="24"/>
      <c r="J21" s="25"/>
      <c r="K21" s="24"/>
      <c r="L21" s="25"/>
      <c r="M21" s="51">
        <v>1</v>
      </c>
      <c r="N21" s="70">
        <v>22</v>
      </c>
      <c r="O21" s="24">
        <v>6</v>
      </c>
      <c r="P21" s="25">
        <v>7</v>
      </c>
      <c r="Q21" s="49">
        <f t="shared" si="0"/>
        <v>51</v>
      </c>
      <c r="R21" s="20">
        <v>42</v>
      </c>
    </row>
    <row r="22" spans="1:18" x14ac:dyDescent="0.3">
      <c r="A22" s="49">
        <v>10</v>
      </c>
      <c r="B22" s="21" t="s">
        <v>32</v>
      </c>
      <c r="C22" s="24">
        <v>9</v>
      </c>
      <c r="D22" s="25">
        <v>8</v>
      </c>
      <c r="E22" s="106">
        <v>1</v>
      </c>
      <c r="F22" s="107">
        <v>21</v>
      </c>
      <c r="G22" s="24"/>
      <c r="H22" s="25"/>
      <c r="I22" s="106"/>
      <c r="J22" s="25"/>
      <c r="K22" s="106"/>
      <c r="L22" s="25"/>
      <c r="M22" s="63"/>
      <c r="N22" s="108"/>
      <c r="O22" s="106"/>
      <c r="P22" s="107"/>
      <c r="Q22" s="49">
        <f t="shared" si="0"/>
        <v>29</v>
      </c>
      <c r="R22" s="105">
        <v>39</v>
      </c>
    </row>
    <row r="23" spans="1:18" x14ac:dyDescent="0.3">
      <c r="A23" s="49">
        <v>11</v>
      </c>
      <c r="B23" s="177" t="s">
        <v>196</v>
      </c>
      <c r="C23" s="24">
        <v>10</v>
      </c>
      <c r="D23" s="73">
        <v>7</v>
      </c>
      <c r="E23" s="24"/>
      <c r="F23" s="25"/>
      <c r="G23" s="24">
        <v>11</v>
      </c>
      <c r="H23" s="25">
        <v>8</v>
      </c>
      <c r="I23" s="24">
        <v>10</v>
      </c>
      <c r="J23" s="25">
        <v>7</v>
      </c>
      <c r="K23" s="24">
        <v>6</v>
      </c>
      <c r="L23" s="25">
        <v>7</v>
      </c>
      <c r="M23" s="51">
        <v>11</v>
      </c>
      <c r="N23" s="70">
        <v>7</v>
      </c>
      <c r="O23" s="24">
        <v>7</v>
      </c>
      <c r="P23" s="25">
        <v>6</v>
      </c>
      <c r="Q23" s="49">
        <f t="shared" si="0"/>
        <v>42</v>
      </c>
      <c r="R23" s="20">
        <v>35</v>
      </c>
    </row>
    <row r="24" spans="1:18" x14ac:dyDescent="0.3">
      <c r="A24" s="49">
        <v>12</v>
      </c>
      <c r="B24" s="54" t="s">
        <v>175</v>
      </c>
      <c r="C24" s="24">
        <v>13</v>
      </c>
      <c r="D24" s="73">
        <v>4</v>
      </c>
      <c r="E24" s="24">
        <v>11</v>
      </c>
      <c r="F24" s="25">
        <v>6</v>
      </c>
      <c r="G24" s="24">
        <v>12</v>
      </c>
      <c r="H24" s="25">
        <v>7</v>
      </c>
      <c r="I24" s="24">
        <v>8</v>
      </c>
      <c r="J24" s="25">
        <v>9</v>
      </c>
      <c r="K24" s="24">
        <v>10</v>
      </c>
      <c r="L24" s="25">
        <v>3</v>
      </c>
      <c r="M24" s="51"/>
      <c r="N24" s="70"/>
      <c r="O24" s="24"/>
      <c r="P24" s="25"/>
      <c r="Q24" s="49">
        <f t="shared" si="0"/>
        <v>29</v>
      </c>
      <c r="R24" s="20">
        <v>30</v>
      </c>
    </row>
    <row r="25" spans="1:18" x14ac:dyDescent="0.3">
      <c r="A25" s="49">
        <v>12</v>
      </c>
      <c r="B25" s="98" t="s">
        <v>172</v>
      </c>
      <c r="C25" s="72">
        <v>14</v>
      </c>
      <c r="D25" s="73">
        <v>3</v>
      </c>
      <c r="E25" s="72"/>
      <c r="F25" s="73"/>
      <c r="G25" s="72"/>
      <c r="H25" s="73"/>
      <c r="I25" s="72"/>
      <c r="J25" s="25"/>
      <c r="K25" s="133"/>
      <c r="L25" s="184"/>
      <c r="M25" s="53">
        <v>5</v>
      </c>
      <c r="N25" s="149">
        <v>13</v>
      </c>
      <c r="O25" s="72">
        <v>1</v>
      </c>
      <c r="P25" s="73">
        <v>17</v>
      </c>
      <c r="Q25" s="49">
        <f t="shared" si="0"/>
        <v>33</v>
      </c>
      <c r="R25" s="49">
        <v>30</v>
      </c>
    </row>
    <row r="26" spans="1:18" x14ac:dyDescent="0.3">
      <c r="A26" s="49">
        <v>14</v>
      </c>
      <c r="B26" s="98" t="s">
        <v>39</v>
      </c>
      <c r="C26" s="24">
        <v>15</v>
      </c>
      <c r="D26" s="25">
        <v>2</v>
      </c>
      <c r="E26" s="24"/>
      <c r="F26" s="25"/>
      <c r="G26" s="24"/>
      <c r="H26" s="25"/>
      <c r="I26" s="24"/>
      <c r="J26" s="25"/>
      <c r="K26" s="24"/>
      <c r="L26" s="25"/>
      <c r="M26" s="51"/>
      <c r="N26" s="70"/>
      <c r="O26" s="24"/>
      <c r="P26" s="25"/>
      <c r="Q26" s="49">
        <f t="shared" si="0"/>
        <v>2</v>
      </c>
      <c r="R26" s="20">
        <v>21</v>
      </c>
    </row>
    <row r="27" spans="1:18" x14ac:dyDescent="0.3">
      <c r="A27" s="49">
        <v>14</v>
      </c>
      <c r="B27" s="54"/>
      <c r="C27" s="72"/>
      <c r="D27" s="73"/>
      <c r="E27" s="72">
        <v>7</v>
      </c>
      <c r="F27" s="73">
        <v>10</v>
      </c>
      <c r="G27" s="72">
        <v>13</v>
      </c>
      <c r="H27" s="73">
        <v>6</v>
      </c>
      <c r="I27" s="72"/>
      <c r="J27" s="73"/>
      <c r="K27" s="133">
        <v>8</v>
      </c>
      <c r="L27" s="184">
        <v>5</v>
      </c>
      <c r="M27" s="53"/>
      <c r="N27" s="149"/>
      <c r="O27" s="72"/>
      <c r="P27" s="73"/>
      <c r="Q27" s="49">
        <f t="shared" si="0"/>
        <v>21</v>
      </c>
      <c r="R27" s="49">
        <v>21</v>
      </c>
    </row>
    <row r="28" spans="1:18" x14ac:dyDescent="0.3">
      <c r="A28" s="49">
        <v>16</v>
      </c>
      <c r="B28" s="287"/>
      <c r="C28" s="72">
        <v>13</v>
      </c>
      <c r="D28" s="73">
        <v>4</v>
      </c>
      <c r="E28" s="72">
        <v>8</v>
      </c>
      <c r="F28" s="73">
        <v>9</v>
      </c>
      <c r="G28" s="72"/>
      <c r="H28" s="73"/>
      <c r="I28" s="72"/>
      <c r="J28" s="73"/>
      <c r="K28" s="72">
        <v>7</v>
      </c>
      <c r="L28" s="73">
        <v>6</v>
      </c>
      <c r="M28" s="53"/>
      <c r="N28" s="149"/>
      <c r="O28" s="72"/>
      <c r="P28" s="73"/>
      <c r="Q28" s="49">
        <f t="shared" si="0"/>
        <v>19</v>
      </c>
      <c r="R28" s="49">
        <v>19</v>
      </c>
    </row>
    <row r="29" spans="1:18" x14ac:dyDescent="0.3">
      <c r="A29" s="49">
        <v>16</v>
      </c>
      <c r="C29" s="24"/>
      <c r="D29" s="25"/>
      <c r="E29" s="24"/>
      <c r="F29" s="25"/>
      <c r="G29" s="24"/>
      <c r="H29" s="25"/>
      <c r="I29" s="24"/>
      <c r="J29" s="25"/>
      <c r="K29" s="101"/>
      <c r="L29" s="99"/>
      <c r="M29" s="51">
        <v>2</v>
      </c>
      <c r="N29" s="70">
        <v>19</v>
      </c>
      <c r="O29" s="24"/>
      <c r="P29" s="25"/>
      <c r="Q29" s="49">
        <f t="shared" si="0"/>
        <v>19</v>
      </c>
      <c r="R29" s="20">
        <v>19</v>
      </c>
    </row>
    <row r="30" spans="1:18" x14ac:dyDescent="0.3">
      <c r="A30" s="49">
        <v>18</v>
      </c>
      <c r="B30" s="98" t="s">
        <v>167</v>
      </c>
      <c r="C30" s="72"/>
      <c r="D30" s="73"/>
      <c r="E30" s="72">
        <v>12</v>
      </c>
      <c r="F30" s="73">
        <v>5</v>
      </c>
      <c r="G30" s="72">
        <v>15</v>
      </c>
      <c r="H30" s="73">
        <v>4</v>
      </c>
      <c r="I30" s="72"/>
      <c r="J30" s="73"/>
      <c r="K30" s="133"/>
      <c r="L30" s="184"/>
      <c r="M30" s="53">
        <v>10</v>
      </c>
      <c r="N30" s="149">
        <v>8</v>
      </c>
      <c r="O30" s="72"/>
      <c r="P30" s="73"/>
      <c r="Q30" s="49">
        <f t="shared" si="0"/>
        <v>17</v>
      </c>
      <c r="R30" s="49">
        <v>17</v>
      </c>
    </row>
    <row r="31" spans="1:18" x14ac:dyDescent="0.3">
      <c r="A31" s="49">
        <v>19</v>
      </c>
      <c r="B31" s="98" t="s">
        <v>47</v>
      </c>
      <c r="C31" s="72">
        <v>3</v>
      </c>
      <c r="D31" s="73">
        <v>15</v>
      </c>
      <c r="E31" s="72"/>
      <c r="F31" s="73"/>
      <c r="G31" s="72"/>
      <c r="H31" s="73"/>
      <c r="I31" s="72"/>
      <c r="J31" s="73"/>
      <c r="K31" s="72"/>
      <c r="L31" s="73"/>
      <c r="M31" s="53"/>
      <c r="N31" s="149"/>
      <c r="O31" s="72"/>
      <c r="P31" s="73"/>
      <c r="Q31" s="49">
        <f t="shared" si="0"/>
        <v>15</v>
      </c>
      <c r="R31" s="49">
        <v>15</v>
      </c>
    </row>
    <row r="32" spans="1:18" x14ac:dyDescent="0.3">
      <c r="A32" s="49">
        <v>20</v>
      </c>
      <c r="B32" s="21" t="s">
        <v>165</v>
      </c>
      <c r="C32" s="24"/>
      <c r="D32" s="25"/>
      <c r="E32" s="24">
        <v>9</v>
      </c>
      <c r="F32" s="25">
        <v>8</v>
      </c>
      <c r="G32" s="24">
        <v>18</v>
      </c>
      <c r="H32" s="25">
        <v>1</v>
      </c>
      <c r="I32" s="24">
        <v>16</v>
      </c>
      <c r="J32" s="25">
        <v>1</v>
      </c>
      <c r="K32" s="101"/>
      <c r="L32" s="99"/>
      <c r="M32" s="51">
        <v>16</v>
      </c>
      <c r="N32" s="70">
        <v>2</v>
      </c>
      <c r="O32" s="24"/>
      <c r="P32" s="25"/>
      <c r="Q32" s="49">
        <f t="shared" si="0"/>
        <v>12</v>
      </c>
      <c r="R32" s="20">
        <v>12</v>
      </c>
    </row>
    <row r="33" spans="1:18" x14ac:dyDescent="0.3">
      <c r="A33" s="49">
        <v>21</v>
      </c>
      <c r="B33" s="54" t="s">
        <v>185</v>
      </c>
      <c r="C33" s="24"/>
      <c r="D33" s="73"/>
      <c r="E33" s="24"/>
      <c r="F33" s="25"/>
      <c r="G33" s="24"/>
      <c r="H33" s="25"/>
      <c r="I33" s="24"/>
      <c r="J33" s="25"/>
      <c r="K33" s="101"/>
      <c r="L33" s="99"/>
      <c r="M33" s="51">
        <v>8</v>
      </c>
      <c r="N33" s="70">
        <v>10</v>
      </c>
      <c r="O33" s="24"/>
      <c r="P33" s="25"/>
      <c r="Q33" s="49">
        <f t="shared" si="0"/>
        <v>10</v>
      </c>
      <c r="R33" s="20">
        <v>10</v>
      </c>
    </row>
    <row r="34" spans="1:18" x14ac:dyDescent="0.3">
      <c r="A34" s="49">
        <v>22</v>
      </c>
      <c r="B34" s="130" t="s">
        <v>25</v>
      </c>
      <c r="C34" s="106"/>
      <c r="D34" s="107"/>
      <c r="E34" s="106"/>
      <c r="F34" s="107"/>
      <c r="G34" s="106"/>
      <c r="H34" s="107"/>
      <c r="I34" s="106">
        <v>9</v>
      </c>
      <c r="J34" s="107">
        <v>8</v>
      </c>
      <c r="K34" s="274"/>
      <c r="L34" s="275"/>
      <c r="M34" s="63"/>
      <c r="N34" s="108"/>
      <c r="O34" s="106"/>
      <c r="P34" s="107"/>
      <c r="Q34" s="49">
        <f t="shared" si="0"/>
        <v>8</v>
      </c>
      <c r="R34" s="105">
        <v>8</v>
      </c>
    </row>
    <row r="35" spans="1:18" x14ac:dyDescent="0.3">
      <c r="A35" s="49">
        <v>22</v>
      </c>
      <c r="B35" s="130" t="s">
        <v>204</v>
      </c>
      <c r="C35" s="106">
        <v>11</v>
      </c>
      <c r="D35" s="25">
        <v>6</v>
      </c>
      <c r="E35" s="106"/>
      <c r="F35" s="107"/>
      <c r="G35" s="106"/>
      <c r="H35" s="107"/>
      <c r="I35" s="106"/>
      <c r="J35" s="107"/>
      <c r="K35" s="106"/>
      <c r="L35" s="107"/>
      <c r="M35" s="63">
        <v>17</v>
      </c>
      <c r="N35" s="108">
        <v>1</v>
      </c>
      <c r="O35" s="106"/>
      <c r="P35" s="107"/>
      <c r="Q35" s="49">
        <f t="shared" si="0"/>
        <v>7</v>
      </c>
      <c r="R35" s="105">
        <v>8</v>
      </c>
    </row>
    <row r="36" spans="1:18" x14ac:dyDescent="0.3">
      <c r="A36" s="49">
        <v>24</v>
      </c>
      <c r="B36" s="130" t="s">
        <v>205</v>
      </c>
      <c r="C36" s="106">
        <v>12</v>
      </c>
      <c r="D36" s="273">
        <v>5</v>
      </c>
      <c r="E36" s="106">
        <v>14</v>
      </c>
      <c r="F36" s="107">
        <v>3</v>
      </c>
      <c r="G36" s="106"/>
      <c r="H36" s="107"/>
      <c r="I36" s="106"/>
      <c r="J36" s="107"/>
      <c r="K36" s="274"/>
      <c r="L36" s="275"/>
      <c r="M36" s="63"/>
      <c r="N36" s="108"/>
      <c r="O36" s="106"/>
      <c r="P36" s="107"/>
      <c r="Q36" s="49">
        <f t="shared" si="0"/>
        <v>8</v>
      </c>
      <c r="R36" s="105">
        <v>3</v>
      </c>
    </row>
    <row r="37" spans="1:18" ht="13.5" thickBot="1" x14ac:dyDescent="0.35">
      <c r="A37" s="49">
        <v>25</v>
      </c>
      <c r="B37" s="55" t="s">
        <v>195</v>
      </c>
      <c r="C37" s="59">
        <v>16</v>
      </c>
      <c r="D37" s="60">
        <v>1</v>
      </c>
      <c r="E37" s="59"/>
      <c r="F37" s="60"/>
      <c r="G37" s="59"/>
      <c r="H37" s="60"/>
      <c r="I37" s="59"/>
      <c r="J37" s="60"/>
      <c r="K37" s="59"/>
      <c r="L37" s="60"/>
      <c r="M37" s="52"/>
      <c r="N37" s="81"/>
      <c r="O37" s="59"/>
      <c r="P37" s="60"/>
      <c r="Q37" s="45">
        <f t="shared" si="0"/>
        <v>1</v>
      </c>
      <c r="R37" s="45">
        <v>2</v>
      </c>
    </row>
    <row r="38" spans="1:18" ht="13.5" thickBot="1" x14ac:dyDescent="0.35">
      <c r="A38" s="1040" t="s">
        <v>194</v>
      </c>
      <c r="B38" s="1047"/>
      <c r="C38" s="1041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2"/>
    </row>
    <row r="39" spans="1:18" x14ac:dyDescent="0.3">
      <c r="A39" s="268">
        <v>1</v>
      </c>
      <c r="B39" s="267" t="s">
        <v>42</v>
      </c>
      <c r="C39" s="22">
        <v>11</v>
      </c>
      <c r="D39" s="23">
        <v>6</v>
      </c>
      <c r="E39" s="22">
        <v>13</v>
      </c>
      <c r="F39" s="281">
        <v>4</v>
      </c>
      <c r="G39" s="22">
        <v>8</v>
      </c>
      <c r="H39" s="23">
        <v>11</v>
      </c>
      <c r="I39" s="22">
        <v>13</v>
      </c>
      <c r="J39" s="23">
        <v>4</v>
      </c>
      <c r="K39" s="22">
        <v>9</v>
      </c>
      <c r="L39" s="23">
        <v>4</v>
      </c>
      <c r="M39" s="22">
        <v>13</v>
      </c>
      <c r="N39" s="23">
        <v>5</v>
      </c>
      <c r="O39" s="22">
        <v>10</v>
      </c>
      <c r="P39" s="281">
        <v>3</v>
      </c>
      <c r="Q39" s="272">
        <f>SUM(D39,F39,H39,J39,L39,N39,P39)</f>
        <v>37</v>
      </c>
      <c r="R39" s="19">
        <v>30</v>
      </c>
    </row>
    <row r="40" spans="1:18" x14ac:dyDescent="0.3">
      <c r="A40" s="269">
        <v>2</v>
      </c>
      <c r="B40" s="21" t="s">
        <v>173</v>
      </c>
      <c r="C40" s="24">
        <v>14</v>
      </c>
      <c r="D40" s="25">
        <v>3</v>
      </c>
      <c r="E40" s="24"/>
      <c r="F40" s="25"/>
      <c r="G40" s="24">
        <v>14</v>
      </c>
      <c r="H40" s="25">
        <v>5</v>
      </c>
      <c r="I40" s="24">
        <v>12</v>
      </c>
      <c r="J40" s="25">
        <v>5</v>
      </c>
      <c r="K40" s="24">
        <v>11</v>
      </c>
      <c r="L40" s="25">
        <v>2</v>
      </c>
      <c r="M40" s="24"/>
      <c r="N40" s="25"/>
      <c r="O40" s="24"/>
      <c r="P40" s="25"/>
      <c r="Q40" s="103">
        <f>SUM(D40,F40,H40,J40,L40,N40,P40)</f>
        <v>15</v>
      </c>
      <c r="R40" s="20">
        <v>15</v>
      </c>
    </row>
    <row r="41" spans="1:18" x14ac:dyDescent="0.3">
      <c r="A41" s="270">
        <v>3</v>
      </c>
      <c r="B41" s="21" t="s">
        <v>195</v>
      </c>
      <c r="C41" s="24"/>
      <c r="D41" s="25"/>
      <c r="E41" s="24">
        <v>15</v>
      </c>
      <c r="F41" s="25">
        <v>2</v>
      </c>
      <c r="G41" s="24">
        <v>17</v>
      </c>
      <c r="H41" s="25">
        <v>2</v>
      </c>
      <c r="I41" s="24">
        <v>14</v>
      </c>
      <c r="J41" s="25">
        <v>3</v>
      </c>
      <c r="K41" s="24"/>
      <c r="L41" s="25"/>
      <c r="M41" s="24">
        <v>14</v>
      </c>
      <c r="N41" s="25">
        <v>4</v>
      </c>
      <c r="O41" s="24">
        <v>11</v>
      </c>
      <c r="P41" s="25">
        <v>2</v>
      </c>
      <c r="Q41" s="103">
        <f>SUM(D41,F41,H41,J41,L41,N41,P41)</f>
        <v>13</v>
      </c>
      <c r="R41" s="20">
        <v>13</v>
      </c>
    </row>
    <row r="42" spans="1:18" ht="13.5" thickBot="1" x14ac:dyDescent="0.35">
      <c r="A42" s="282">
        <v>4</v>
      </c>
      <c r="B42" s="55" t="s">
        <v>140</v>
      </c>
      <c r="C42" s="59">
        <v>16</v>
      </c>
      <c r="D42" s="60">
        <v>1</v>
      </c>
      <c r="E42" s="59">
        <v>16</v>
      </c>
      <c r="F42" s="60">
        <v>1</v>
      </c>
      <c r="G42" s="59">
        <v>16</v>
      </c>
      <c r="H42" s="60">
        <v>3</v>
      </c>
      <c r="I42" s="59">
        <v>15</v>
      </c>
      <c r="J42" s="60">
        <v>2</v>
      </c>
      <c r="K42" s="59">
        <v>12</v>
      </c>
      <c r="L42" s="280">
        <v>1</v>
      </c>
      <c r="M42" s="59">
        <v>15</v>
      </c>
      <c r="N42" s="60">
        <v>3</v>
      </c>
      <c r="O42" s="59">
        <v>12</v>
      </c>
      <c r="P42" s="280">
        <v>1</v>
      </c>
      <c r="Q42" s="271">
        <f>SUM(D42,F42,H42,J42,L42,N42,P42)</f>
        <v>12</v>
      </c>
      <c r="R42" s="45">
        <v>9</v>
      </c>
    </row>
  </sheetData>
  <mergeCells count="10">
    <mergeCell ref="A38:R38"/>
    <mergeCell ref="O11:P11"/>
    <mergeCell ref="Q11:Q12"/>
    <mergeCell ref="R11:R12"/>
    <mergeCell ref="C11:D11"/>
    <mergeCell ref="E11:F11"/>
    <mergeCell ref="G11:H11"/>
    <mergeCell ref="I11:J11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 codeName="Ark16"/>
  <dimension ref="A1:K41"/>
  <sheetViews>
    <sheetView zoomScale="80" zoomScaleNormal="80" workbookViewId="0">
      <selection activeCell="A4" sqref="A4"/>
    </sheetView>
  </sheetViews>
  <sheetFormatPr baseColWidth="10" defaultColWidth="9.1796875" defaultRowHeight="12.5" x14ac:dyDescent="0.25"/>
  <cols>
    <col min="1" max="1" width="5.81640625" customWidth="1"/>
    <col min="2" max="2" width="18.1796875" customWidth="1"/>
    <col min="3" max="3" width="4" bestFit="1" customWidth="1"/>
    <col min="4" max="4" width="4.26953125" bestFit="1" customWidth="1"/>
    <col min="5" max="5" width="4" bestFit="1" customWidth="1"/>
    <col min="6" max="6" width="4.26953125" bestFit="1" customWidth="1"/>
    <col min="7" max="7" width="4" bestFit="1" customWidth="1"/>
    <col min="8" max="8" width="4.26953125" bestFit="1" customWidth="1"/>
    <col min="9" max="9" width="4" bestFit="1" customWidth="1"/>
    <col min="10" max="10" width="4.26953125" bestFit="1" customWidth="1"/>
    <col min="11" max="11" width="8.26953125" bestFit="1" customWidth="1"/>
  </cols>
  <sheetData>
    <row r="1" spans="1:11" ht="18.5" x14ac:dyDescent="0.45">
      <c r="A1" s="64" t="s">
        <v>189</v>
      </c>
      <c r="B1" s="43"/>
      <c r="C1" s="41"/>
      <c r="D1" s="41"/>
      <c r="E1" s="41"/>
      <c r="F1" s="44"/>
      <c r="G1" s="41"/>
      <c r="H1" s="44"/>
      <c r="I1" s="5"/>
      <c r="J1" s="41"/>
      <c r="K1" s="43"/>
    </row>
    <row r="2" spans="1:11" ht="15.5" x14ac:dyDescent="0.35">
      <c r="A2" s="13" t="s">
        <v>57</v>
      </c>
      <c r="B2" s="14"/>
      <c r="C2" s="5"/>
      <c r="D2" s="5"/>
      <c r="E2" s="5"/>
      <c r="F2" s="7"/>
      <c r="G2" s="5"/>
      <c r="H2" s="7"/>
      <c r="I2" s="5"/>
      <c r="J2" s="5"/>
      <c r="K2" s="6"/>
    </row>
    <row r="3" spans="1:11" ht="15.5" x14ac:dyDescent="0.35">
      <c r="A3" s="65" t="s">
        <v>198</v>
      </c>
      <c r="B3" s="6"/>
      <c r="C3" s="5"/>
      <c r="D3" s="5"/>
      <c r="E3" s="5"/>
      <c r="F3" s="7"/>
      <c r="G3" s="5"/>
      <c r="H3" s="7"/>
      <c r="I3" s="5"/>
      <c r="J3" s="5"/>
      <c r="K3" s="6"/>
    </row>
    <row r="4" spans="1:11" ht="15.5" x14ac:dyDescent="0.35">
      <c r="A4" s="13" t="s">
        <v>190</v>
      </c>
      <c r="B4" s="6"/>
      <c r="C4" s="5"/>
      <c r="D4" s="5"/>
      <c r="E4" s="5"/>
      <c r="F4" s="7"/>
      <c r="G4" s="5"/>
      <c r="H4" s="7"/>
      <c r="I4" s="5"/>
      <c r="J4" s="5"/>
      <c r="K4" s="6"/>
    </row>
    <row r="5" spans="1:11" ht="15.5" x14ac:dyDescent="0.35">
      <c r="A5" s="13" t="s">
        <v>9</v>
      </c>
      <c r="B5" s="6"/>
      <c r="C5" s="5"/>
      <c r="D5" s="5"/>
      <c r="E5" s="5"/>
      <c r="F5" s="7"/>
      <c r="G5" s="5"/>
      <c r="H5" s="7"/>
      <c r="I5" s="5"/>
      <c r="J5" s="5"/>
      <c r="K5" s="6"/>
    </row>
    <row r="6" spans="1:11" ht="15.5" x14ac:dyDescent="0.35">
      <c r="A6" s="13" t="s">
        <v>14</v>
      </c>
      <c r="B6" s="6"/>
      <c r="C6" s="5"/>
      <c r="D6" s="5"/>
      <c r="E6" s="5"/>
      <c r="F6" s="7"/>
      <c r="G6" s="5"/>
      <c r="H6" s="7"/>
      <c r="I6" s="5"/>
      <c r="J6" s="5"/>
      <c r="K6" s="6"/>
    </row>
    <row r="7" spans="1:11" ht="15.5" x14ac:dyDescent="0.35">
      <c r="A7" s="66" t="s">
        <v>134</v>
      </c>
      <c r="C7" s="5"/>
      <c r="D7" s="5"/>
      <c r="E7" s="5"/>
      <c r="F7" s="7"/>
      <c r="G7" s="5"/>
      <c r="H7" s="7"/>
      <c r="I7" s="5"/>
      <c r="J7" s="5"/>
      <c r="K7" s="6"/>
    </row>
    <row r="8" spans="1:11" ht="15.5" x14ac:dyDescent="0.35">
      <c r="A8" s="13" t="s">
        <v>132</v>
      </c>
      <c r="B8" s="6"/>
      <c r="C8" s="5"/>
      <c r="D8" s="5"/>
      <c r="E8" s="5"/>
      <c r="F8" s="7"/>
      <c r="G8" s="5"/>
      <c r="H8" s="7"/>
      <c r="I8" s="5"/>
      <c r="J8" s="5"/>
      <c r="K8" s="6"/>
    </row>
    <row r="9" spans="1:11" ht="15.5" x14ac:dyDescent="0.35">
      <c r="A9" s="13" t="s">
        <v>133</v>
      </c>
      <c r="B9" s="6"/>
      <c r="C9" s="5"/>
      <c r="D9" s="5"/>
      <c r="E9" s="5"/>
      <c r="F9" s="7"/>
      <c r="G9" s="5"/>
      <c r="H9" s="7"/>
      <c r="I9" s="5"/>
      <c r="J9" s="5"/>
      <c r="K9" s="6"/>
    </row>
    <row r="10" spans="1:11" ht="15.5" x14ac:dyDescent="0.35">
      <c r="A10" s="67" t="s">
        <v>12</v>
      </c>
      <c r="B10" s="6"/>
      <c r="C10" s="5"/>
      <c r="D10" s="5"/>
      <c r="E10" s="5"/>
      <c r="F10" s="7"/>
      <c r="G10" s="5"/>
      <c r="H10" s="7"/>
      <c r="I10" s="5"/>
      <c r="J10" s="5"/>
      <c r="K10" s="6"/>
    </row>
    <row r="11" spans="1:11" ht="15.5" x14ac:dyDescent="0.35">
      <c r="A11" s="67" t="s">
        <v>13</v>
      </c>
      <c r="B11" s="6"/>
      <c r="C11" s="5"/>
      <c r="D11" s="5"/>
      <c r="E11" s="5"/>
      <c r="F11" s="7"/>
      <c r="G11" s="5"/>
      <c r="H11" s="7"/>
      <c r="I11" s="5"/>
      <c r="J11" s="5"/>
      <c r="K11" s="6"/>
    </row>
    <row r="12" spans="1:11" ht="13.5" thickBot="1" x14ac:dyDescent="0.35">
      <c r="A12" s="34"/>
      <c r="B12" s="34"/>
      <c r="C12" s="36"/>
      <c r="D12" s="36"/>
      <c r="E12" s="36"/>
      <c r="F12" s="36"/>
      <c r="G12" s="35"/>
      <c r="H12" s="36"/>
      <c r="I12" s="42"/>
      <c r="J12" s="36"/>
      <c r="K12" s="36"/>
    </row>
    <row r="13" spans="1:11" ht="16" thickBot="1" x14ac:dyDescent="0.4">
      <c r="A13" s="82"/>
      <c r="B13" s="83"/>
      <c r="C13" s="1051">
        <v>41528</v>
      </c>
      <c r="D13" s="1052"/>
      <c r="E13" s="1051">
        <v>41564</v>
      </c>
      <c r="F13" s="1052"/>
      <c r="G13" s="1051">
        <v>41592</v>
      </c>
      <c r="H13" s="1052"/>
      <c r="I13" s="1051">
        <v>41613</v>
      </c>
      <c r="J13" s="1052"/>
      <c r="K13" s="84" t="s">
        <v>60</v>
      </c>
    </row>
    <row r="14" spans="1:11" ht="16" thickBot="1" x14ac:dyDescent="0.4">
      <c r="A14" s="109" t="s">
        <v>5</v>
      </c>
      <c r="B14" s="110" t="s">
        <v>3</v>
      </c>
      <c r="C14" s="111" t="s">
        <v>0</v>
      </c>
      <c r="D14" s="112" t="s">
        <v>1</v>
      </c>
      <c r="E14" s="111" t="s">
        <v>0</v>
      </c>
      <c r="F14" s="113" t="s">
        <v>1</v>
      </c>
      <c r="G14" s="111" t="s">
        <v>0</v>
      </c>
      <c r="H14" s="113" t="s">
        <v>1</v>
      </c>
      <c r="I14" s="111" t="s">
        <v>0</v>
      </c>
      <c r="J14" s="113" t="s">
        <v>1</v>
      </c>
      <c r="K14" s="114" t="s">
        <v>4</v>
      </c>
    </row>
    <row r="15" spans="1:11" ht="15.5" x14ac:dyDescent="0.35">
      <c r="A15" s="85">
        <v>1</v>
      </c>
      <c r="B15" s="217" t="s">
        <v>22</v>
      </c>
      <c r="C15" s="116">
        <v>1</v>
      </c>
      <c r="D15" s="95">
        <v>17</v>
      </c>
      <c r="E15" s="116">
        <v>2</v>
      </c>
      <c r="F15" s="118">
        <v>17</v>
      </c>
      <c r="G15" s="116">
        <v>1</v>
      </c>
      <c r="H15" s="118">
        <v>21</v>
      </c>
      <c r="I15" s="116"/>
      <c r="J15" s="118"/>
      <c r="K15" s="181">
        <f t="shared" ref="K15:K41" si="0">SUM(D15,F15,H15,J15)</f>
        <v>55</v>
      </c>
    </row>
    <row r="16" spans="1:11" ht="15.5" x14ac:dyDescent="0.35">
      <c r="A16" s="86">
        <v>2</v>
      </c>
      <c r="B16" s="21" t="s">
        <v>182</v>
      </c>
      <c r="C16" s="116"/>
      <c r="D16" s="95"/>
      <c r="E16" s="88">
        <v>1</v>
      </c>
      <c r="F16" s="118">
        <v>20</v>
      </c>
      <c r="G16" s="88">
        <v>2</v>
      </c>
      <c r="H16" s="118">
        <v>18</v>
      </c>
      <c r="I16" s="88"/>
      <c r="J16" s="118"/>
      <c r="K16" s="181">
        <f t="shared" si="0"/>
        <v>38</v>
      </c>
    </row>
    <row r="17" spans="1:11" ht="15.5" x14ac:dyDescent="0.35">
      <c r="A17" s="86">
        <v>3</v>
      </c>
      <c r="B17" s="265" t="s">
        <v>26</v>
      </c>
      <c r="C17" s="116">
        <v>4</v>
      </c>
      <c r="D17" s="95">
        <v>9</v>
      </c>
      <c r="E17" s="88">
        <v>4</v>
      </c>
      <c r="F17" s="118">
        <v>12</v>
      </c>
      <c r="G17" s="88">
        <v>7</v>
      </c>
      <c r="H17" s="118">
        <v>10</v>
      </c>
      <c r="I17" s="88"/>
      <c r="J17" s="118"/>
      <c r="K17" s="181">
        <f t="shared" si="0"/>
        <v>31</v>
      </c>
    </row>
    <row r="18" spans="1:11" ht="15.5" x14ac:dyDescent="0.35">
      <c r="A18" s="86">
        <v>4</v>
      </c>
      <c r="B18" s="21" t="s">
        <v>179</v>
      </c>
      <c r="C18" s="116">
        <v>3</v>
      </c>
      <c r="D18" s="95">
        <v>11</v>
      </c>
      <c r="E18" s="88">
        <v>3</v>
      </c>
      <c r="F18" s="118">
        <v>14</v>
      </c>
      <c r="G18" s="88"/>
      <c r="H18" s="118"/>
      <c r="I18" s="88"/>
      <c r="J18" s="118"/>
      <c r="K18" s="181">
        <f t="shared" si="0"/>
        <v>25</v>
      </c>
    </row>
    <row r="19" spans="1:11" ht="15.5" x14ac:dyDescent="0.35">
      <c r="A19" s="86">
        <v>5</v>
      </c>
      <c r="B19" s="21" t="s">
        <v>29</v>
      </c>
      <c r="C19" s="116"/>
      <c r="D19" s="95"/>
      <c r="E19" s="88">
        <v>7</v>
      </c>
      <c r="F19" s="118">
        <v>9</v>
      </c>
      <c r="G19" s="88">
        <v>3</v>
      </c>
      <c r="H19" s="118">
        <v>15</v>
      </c>
      <c r="I19" s="88"/>
      <c r="J19" s="118"/>
      <c r="K19" s="181">
        <f t="shared" si="0"/>
        <v>24</v>
      </c>
    </row>
    <row r="20" spans="1:11" ht="15.5" x14ac:dyDescent="0.35">
      <c r="A20" s="86">
        <v>6</v>
      </c>
      <c r="B20" s="21" t="s">
        <v>193</v>
      </c>
      <c r="C20" s="116">
        <v>8</v>
      </c>
      <c r="D20" s="95">
        <v>5</v>
      </c>
      <c r="E20" s="88">
        <v>10</v>
      </c>
      <c r="F20" s="118">
        <v>6</v>
      </c>
      <c r="G20" s="88">
        <v>6</v>
      </c>
      <c r="H20" s="118">
        <v>11</v>
      </c>
      <c r="I20" s="88"/>
      <c r="J20" s="118"/>
      <c r="K20" s="181">
        <f t="shared" si="0"/>
        <v>22</v>
      </c>
    </row>
    <row r="21" spans="1:11" ht="15.5" x14ac:dyDescent="0.35">
      <c r="A21" s="86">
        <v>7</v>
      </c>
      <c r="B21" s="266" t="s">
        <v>33</v>
      </c>
      <c r="C21" s="116"/>
      <c r="D21" s="188"/>
      <c r="E21" s="88">
        <v>6</v>
      </c>
      <c r="F21" s="118">
        <v>10</v>
      </c>
      <c r="G21" s="88">
        <v>9</v>
      </c>
      <c r="H21" s="118">
        <v>8</v>
      </c>
      <c r="I21" s="88"/>
      <c r="J21" s="118"/>
      <c r="K21" s="181">
        <f t="shared" si="0"/>
        <v>18</v>
      </c>
    </row>
    <row r="22" spans="1:11" ht="15.5" x14ac:dyDescent="0.35">
      <c r="A22" s="86">
        <v>8</v>
      </c>
      <c r="B22" s="165" t="s">
        <v>30</v>
      </c>
      <c r="C22" s="116">
        <v>7</v>
      </c>
      <c r="D22" s="95">
        <v>6</v>
      </c>
      <c r="E22" s="88">
        <v>5</v>
      </c>
      <c r="F22" s="118">
        <v>11</v>
      </c>
      <c r="G22" s="88"/>
      <c r="H22" s="118"/>
      <c r="I22" s="88"/>
      <c r="J22" s="118"/>
      <c r="K22" s="181">
        <f t="shared" si="0"/>
        <v>17</v>
      </c>
    </row>
    <row r="23" spans="1:11" ht="15.5" x14ac:dyDescent="0.35">
      <c r="A23" s="86">
        <v>8</v>
      </c>
      <c r="B23" s="21" t="s">
        <v>175</v>
      </c>
      <c r="C23" s="116">
        <v>5</v>
      </c>
      <c r="D23" s="95">
        <v>8</v>
      </c>
      <c r="E23" s="88"/>
      <c r="F23" s="118"/>
      <c r="G23" s="88">
        <v>8</v>
      </c>
      <c r="H23" s="118">
        <v>9</v>
      </c>
      <c r="I23" s="88"/>
      <c r="J23" s="118"/>
      <c r="K23" s="181">
        <f t="shared" si="0"/>
        <v>17</v>
      </c>
    </row>
    <row r="24" spans="1:11" ht="15.5" x14ac:dyDescent="0.35">
      <c r="A24" s="86">
        <v>10</v>
      </c>
      <c r="B24" s="21" t="s">
        <v>168</v>
      </c>
      <c r="C24" s="116">
        <v>2</v>
      </c>
      <c r="D24" s="95">
        <v>14</v>
      </c>
      <c r="E24" s="88"/>
      <c r="F24" s="118"/>
      <c r="G24" s="88"/>
      <c r="H24" s="118"/>
      <c r="I24" s="88"/>
      <c r="J24" s="118"/>
      <c r="K24" s="181">
        <f t="shared" si="0"/>
        <v>14</v>
      </c>
    </row>
    <row r="25" spans="1:11" ht="15.5" x14ac:dyDescent="0.35">
      <c r="A25" s="86">
        <v>11</v>
      </c>
      <c r="B25" s="21" t="s">
        <v>119</v>
      </c>
      <c r="C25" s="116"/>
      <c r="D25" s="95"/>
      <c r="E25" s="88"/>
      <c r="F25" s="118"/>
      <c r="G25" s="88">
        <v>4</v>
      </c>
      <c r="H25" s="118">
        <v>13</v>
      </c>
      <c r="I25" s="88"/>
      <c r="J25" s="118"/>
      <c r="K25" s="181">
        <f t="shared" si="0"/>
        <v>13</v>
      </c>
    </row>
    <row r="26" spans="1:11" ht="15.5" x14ac:dyDescent="0.35">
      <c r="A26" s="86">
        <v>12</v>
      </c>
      <c r="B26" s="21" t="s">
        <v>75</v>
      </c>
      <c r="C26" s="116"/>
      <c r="D26" s="95"/>
      <c r="E26" s="88"/>
      <c r="F26" s="118"/>
      <c r="G26" s="88">
        <v>5</v>
      </c>
      <c r="H26" s="118">
        <v>12</v>
      </c>
      <c r="I26" s="88"/>
      <c r="J26" s="118"/>
      <c r="K26" s="181">
        <f t="shared" si="0"/>
        <v>12</v>
      </c>
    </row>
    <row r="27" spans="1:11" ht="15.5" x14ac:dyDescent="0.35">
      <c r="A27" s="86">
        <v>13</v>
      </c>
      <c r="B27" s="21" t="s">
        <v>49</v>
      </c>
      <c r="C27" s="88"/>
      <c r="D27" s="95"/>
      <c r="E27" s="88">
        <v>9</v>
      </c>
      <c r="F27" s="118">
        <v>7</v>
      </c>
      <c r="G27" s="88">
        <v>15</v>
      </c>
      <c r="H27" s="118">
        <v>2</v>
      </c>
      <c r="I27" s="88"/>
      <c r="J27" s="118"/>
      <c r="K27" s="181">
        <f t="shared" si="0"/>
        <v>9</v>
      </c>
    </row>
    <row r="28" spans="1:11" ht="15.5" x14ac:dyDescent="0.35">
      <c r="A28" s="86">
        <v>13</v>
      </c>
      <c r="B28" s="165" t="s">
        <v>185</v>
      </c>
      <c r="C28" s="88">
        <v>9</v>
      </c>
      <c r="D28" s="95">
        <v>4</v>
      </c>
      <c r="E28" s="88"/>
      <c r="F28" s="118"/>
      <c r="G28" s="88">
        <v>12</v>
      </c>
      <c r="H28" s="118">
        <v>5</v>
      </c>
      <c r="I28" s="88"/>
      <c r="J28" s="89"/>
      <c r="K28" s="181">
        <f t="shared" si="0"/>
        <v>9</v>
      </c>
    </row>
    <row r="29" spans="1:11" ht="15.5" x14ac:dyDescent="0.35">
      <c r="A29" s="86">
        <v>15</v>
      </c>
      <c r="B29" s="21" t="s">
        <v>47</v>
      </c>
      <c r="C29" s="88"/>
      <c r="D29" s="95"/>
      <c r="E29" s="88">
        <v>8</v>
      </c>
      <c r="F29" s="118">
        <v>8</v>
      </c>
      <c r="G29" s="88"/>
      <c r="H29" s="118"/>
      <c r="I29" s="122"/>
      <c r="J29" s="90"/>
      <c r="K29" s="181">
        <f t="shared" si="0"/>
        <v>8</v>
      </c>
    </row>
    <row r="30" spans="1:11" ht="15.5" x14ac:dyDescent="0.35">
      <c r="A30" s="86">
        <v>16</v>
      </c>
      <c r="B30" s="21" t="s">
        <v>25</v>
      </c>
      <c r="C30" s="88">
        <v>6</v>
      </c>
      <c r="D30" s="95">
        <v>7</v>
      </c>
      <c r="E30" s="88"/>
      <c r="F30" s="118"/>
      <c r="G30" s="88"/>
      <c r="H30" s="118"/>
      <c r="I30" s="88"/>
      <c r="J30" s="89"/>
      <c r="K30" s="181">
        <f t="shared" si="0"/>
        <v>7</v>
      </c>
    </row>
    <row r="31" spans="1:11" ht="15.5" x14ac:dyDescent="0.35">
      <c r="A31" s="86">
        <v>16</v>
      </c>
      <c r="B31" s="21" t="s">
        <v>144</v>
      </c>
      <c r="C31" s="88"/>
      <c r="D31" s="95"/>
      <c r="E31" s="88"/>
      <c r="F31" s="118"/>
      <c r="G31" s="88">
        <v>10</v>
      </c>
      <c r="H31" s="89">
        <v>7</v>
      </c>
      <c r="I31" s="88"/>
      <c r="J31" s="89"/>
      <c r="K31" s="181">
        <f t="shared" si="0"/>
        <v>7</v>
      </c>
    </row>
    <row r="32" spans="1:11" ht="15.5" x14ac:dyDescent="0.35">
      <c r="A32" s="86">
        <v>18</v>
      </c>
      <c r="B32" s="21" t="s">
        <v>41</v>
      </c>
      <c r="C32" s="88">
        <v>11</v>
      </c>
      <c r="D32" s="95">
        <v>2</v>
      </c>
      <c r="E32" s="88">
        <v>12</v>
      </c>
      <c r="F32" s="118">
        <v>4</v>
      </c>
      <c r="G32" s="88"/>
      <c r="H32" s="89"/>
      <c r="I32" s="88"/>
      <c r="J32" s="89"/>
      <c r="K32" s="181">
        <f t="shared" si="0"/>
        <v>6</v>
      </c>
    </row>
    <row r="33" spans="1:11" ht="15.5" x14ac:dyDescent="0.35">
      <c r="A33" s="86">
        <v>18</v>
      </c>
      <c r="B33" s="165" t="s">
        <v>169</v>
      </c>
      <c r="C33" s="88"/>
      <c r="D33" s="95"/>
      <c r="E33" s="88"/>
      <c r="F33" s="118"/>
      <c r="G33" s="88">
        <v>11</v>
      </c>
      <c r="H33" s="89">
        <v>6</v>
      </c>
      <c r="I33" s="88"/>
      <c r="J33" s="89"/>
      <c r="K33" s="181">
        <f t="shared" si="0"/>
        <v>6</v>
      </c>
    </row>
    <row r="34" spans="1:11" ht="15.5" x14ac:dyDescent="0.35">
      <c r="A34" s="86">
        <v>20</v>
      </c>
      <c r="B34" s="21" t="s">
        <v>167</v>
      </c>
      <c r="C34" s="88"/>
      <c r="D34" s="95"/>
      <c r="E34" s="88">
        <v>11</v>
      </c>
      <c r="F34" s="118">
        <v>5</v>
      </c>
      <c r="G34" s="88"/>
      <c r="H34" s="89"/>
      <c r="I34" s="88"/>
      <c r="J34" s="89"/>
      <c r="K34" s="181">
        <f t="shared" si="0"/>
        <v>5</v>
      </c>
    </row>
    <row r="35" spans="1:11" ht="15.5" x14ac:dyDescent="0.35">
      <c r="A35" s="86">
        <v>20</v>
      </c>
      <c r="B35" s="21" t="s">
        <v>186</v>
      </c>
      <c r="C35" s="88"/>
      <c r="D35" s="95"/>
      <c r="E35" s="88">
        <v>15</v>
      </c>
      <c r="F35" s="118">
        <v>1</v>
      </c>
      <c r="G35" s="88">
        <v>13</v>
      </c>
      <c r="H35" s="89">
        <v>4</v>
      </c>
      <c r="I35" s="88"/>
      <c r="J35" s="89"/>
      <c r="K35" s="181">
        <f t="shared" si="0"/>
        <v>5</v>
      </c>
    </row>
    <row r="36" spans="1:11" ht="15.5" x14ac:dyDescent="0.35">
      <c r="A36" s="86">
        <v>22</v>
      </c>
      <c r="B36" s="21" t="s">
        <v>27</v>
      </c>
      <c r="C36" s="88">
        <v>10</v>
      </c>
      <c r="D36" s="95">
        <v>3</v>
      </c>
      <c r="E36" s="88"/>
      <c r="F36" s="89"/>
      <c r="G36" s="88"/>
      <c r="H36" s="89"/>
      <c r="I36" s="88"/>
      <c r="J36" s="89"/>
      <c r="K36" s="181">
        <f t="shared" si="0"/>
        <v>3</v>
      </c>
    </row>
    <row r="37" spans="1:11" ht="15.5" x14ac:dyDescent="0.35">
      <c r="A37" s="86">
        <v>22</v>
      </c>
      <c r="B37" s="165" t="s">
        <v>165</v>
      </c>
      <c r="C37" s="88"/>
      <c r="D37" s="89"/>
      <c r="E37" s="88">
        <v>13</v>
      </c>
      <c r="F37" s="89">
        <v>3</v>
      </c>
      <c r="G37" s="88"/>
      <c r="H37" s="89"/>
      <c r="I37" s="88"/>
      <c r="J37" s="89"/>
      <c r="K37" s="181">
        <f t="shared" si="0"/>
        <v>3</v>
      </c>
    </row>
    <row r="38" spans="1:11" ht="15.5" x14ac:dyDescent="0.35">
      <c r="A38" s="86">
        <v>22</v>
      </c>
      <c r="B38" s="21" t="s">
        <v>110</v>
      </c>
      <c r="C38" s="88"/>
      <c r="D38" s="89"/>
      <c r="E38" s="88"/>
      <c r="F38" s="89"/>
      <c r="G38" s="88">
        <v>14</v>
      </c>
      <c r="H38" s="89">
        <v>3</v>
      </c>
      <c r="I38" s="88"/>
      <c r="J38" s="89"/>
      <c r="K38" s="181">
        <f t="shared" si="0"/>
        <v>3</v>
      </c>
    </row>
    <row r="39" spans="1:11" ht="15.5" x14ac:dyDescent="0.35">
      <c r="A39" s="86">
        <v>25</v>
      </c>
      <c r="B39" s="21" t="s">
        <v>197</v>
      </c>
      <c r="C39" s="88"/>
      <c r="D39" s="71"/>
      <c r="E39" s="88">
        <v>14</v>
      </c>
      <c r="F39" s="89">
        <v>2</v>
      </c>
      <c r="G39" s="88"/>
      <c r="H39" s="89"/>
      <c r="I39" s="88"/>
      <c r="J39" s="89"/>
      <c r="K39" s="181">
        <f t="shared" si="0"/>
        <v>2</v>
      </c>
    </row>
    <row r="40" spans="1:11" ht="15.5" x14ac:dyDescent="0.35">
      <c r="A40" s="86">
        <v>25</v>
      </c>
      <c r="B40" s="165" t="s">
        <v>86</v>
      </c>
      <c r="C40" s="88"/>
      <c r="D40" s="89"/>
      <c r="E40" s="88"/>
      <c r="F40" s="89"/>
      <c r="G40" s="88">
        <v>15</v>
      </c>
      <c r="H40" s="89">
        <v>2</v>
      </c>
      <c r="I40" s="88"/>
      <c r="J40" s="89"/>
      <c r="K40" s="181">
        <f t="shared" si="0"/>
        <v>2</v>
      </c>
    </row>
    <row r="41" spans="1:11" ht="16" thickBot="1" x14ac:dyDescent="0.4">
      <c r="A41" s="91">
        <v>27</v>
      </c>
      <c r="B41" s="55" t="s">
        <v>140</v>
      </c>
      <c r="C41" s="92">
        <v>12</v>
      </c>
      <c r="D41" s="190">
        <v>1</v>
      </c>
      <c r="E41" s="92"/>
      <c r="F41" s="125"/>
      <c r="G41" s="92"/>
      <c r="H41" s="125"/>
      <c r="I41" s="92"/>
      <c r="J41" s="125"/>
      <c r="K41" s="91">
        <f t="shared" si="0"/>
        <v>1</v>
      </c>
    </row>
  </sheetData>
  <mergeCells count="4">
    <mergeCell ref="C13:D13"/>
    <mergeCell ref="E13:F13"/>
    <mergeCell ref="G13:H13"/>
    <mergeCell ref="I13:J13"/>
  </mergeCells>
  <pageMargins left="0.93" right="0.7" top="0.75" bottom="0.75" header="0.3" footer="0.3"/>
  <pageSetup paperSize="9"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 codeName="Ark17"/>
  <dimension ref="A1:T50"/>
  <sheetViews>
    <sheetView topLeftCell="A7" zoomScale="80" zoomScaleNormal="80" workbookViewId="0">
      <selection activeCell="P22" sqref="P22"/>
    </sheetView>
  </sheetViews>
  <sheetFormatPr baseColWidth="10" defaultColWidth="9.1796875" defaultRowHeight="13" x14ac:dyDescent="0.3"/>
  <cols>
    <col min="1" max="1" width="5.54296875" customWidth="1"/>
    <col min="2" max="2" width="16.26953125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.81640625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3.453125" bestFit="1" customWidth="1"/>
    <col min="18" max="18" width="4" customWidth="1"/>
    <col min="19" max="19" width="7.81640625" bestFit="1" customWidth="1"/>
    <col min="20" max="20" width="7.453125" bestFit="1" customWidth="1"/>
  </cols>
  <sheetData>
    <row r="1" spans="1:20" ht="17.5" x14ac:dyDescent="0.35">
      <c r="A1" s="47" t="s">
        <v>158</v>
      </c>
      <c r="I1" s="2"/>
      <c r="M1" s="9"/>
      <c r="N1" s="9"/>
      <c r="O1" s="4"/>
      <c r="P1" s="2"/>
      <c r="Q1" s="2"/>
      <c r="R1" s="2"/>
      <c r="T1" s="2"/>
    </row>
    <row r="2" spans="1:20" ht="15.5" x14ac:dyDescent="0.35">
      <c r="A2" s="46" t="s">
        <v>16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5"/>
      <c r="R2" s="5"/>
      <c r="S2" s="6"/>
      <c r="T2" s="2"/>
    </row>
    <row r="3" spans="1:20" ht="15.5" x14ac:dyDescent="0.35">
      <c r="A3" s="46" t="s">
        <v>183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5"/>
      <c r="R3" s="5"/>
      <c r="S3" s="6"/>
      <c r="T3" s="2"/>
    </row>
    <row r="4" spans="1:20" ht="15.5" x14ac:dyDescent="0.35">
      <c r="A4" s="46" t="s">
        <v>54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5"/>
      <c r="R4" s="5"/>
      <c r="S4" s="6"/>
      <c r="T4" s="2"/>
    </row>
    <row r="5" spans="1:20" ht="15.5" x14ac:dyDescent="0.35">
      <c r="A5" s="46" t="s">
        <v>17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5"/>
      <c r="R5" s="5"/>
      <c r="S5" s="6"/>
      <c r="T5" s="2"/>
    </row>
    <row r="6" spans="1:20" ht="15.5" x14ac:dyDescent="0.35">
      <c r="A6" s="13" t="s">
        <v>19</v>
      </c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5"/>
      <c r="R6" s="5"/>
      <c r="S6" s="6"/>
      <c r="T6" s="2"/>
    </row>
    <row r="7" spans="1:20" ht="15.5" x14ac:dyDescent="0.35">
      <c r="A7" s="13" t="s">
        <v>21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5"/>
      <c r="R7" s="5"/>
      <c r="S7" s="6"/>
      <c r="T7" s="2"/>
    </row>
    <row r="8" spans="1:20" ht="15.5" x14ac:dyDescent="0.35">
      <c r="A8" s="46" t="s">
        <v>18</v>
      </c>
      <c r="B8" s="6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5"/>
      <c r="R8" s="5"/>
      <c r="S8" s="6"/>
      <c r="T8" s="2"/>
    </row>
    <row r="9" spans="1:20" ht="15.5" x14ac:dyDescent="0.35">
      <c r="A9" s="46" t="s">
        <v>68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5"/>
      <c r="R9" s="5"/>
      <c r="S9" s="6"/>
      <c r="T9" s="2"/>
    </row>
    <row r="10" spans="1:20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5"/>
      <c r="R10" s="5"/>
      <c r="S10" s="6"/>
      <c r="T10" s="2"/>
    </row>
    <row r="11" spans="1:20" ht="13.5" thickBot="1" x14ac:dyDescent="0.35">
      <c r="A11" s="68"/>
      <c r="B11" s="10"/>
      <c r="C11" s="1012">
        <v>41290</v>
      </c>
      <c r="D11" s="1013"/>
      <c r="E11" s="1012">
        <v>41311</v>
      </c>
      <c r="F11" s="1013"/>
      <c r="G11" s="1012">
        <v>41332</v>
      </c>
      <c r="H11" s="1013"/>
      <c r="I11" s="1012">
        <v>41346</v>
      </c>
      <c r="J11" s="1013"/>
      <c r="K11" s="1012">
        <v>41374</v>
      </c>
      <c r="L11" s="1013"/>
      <c r="M11" s="1012">
        <v>41388</v>
      </c>
      <c r="N11" s="1013"/>
      <c r="O11" s="1012">
        <v>41402</v>
      </c>
      <c r="P11" s="1013"/>
      <c r="Q11" s="1012">
        <v>41423</v>
      </c>
      <c r="R11" s="1013"/>
      <c r="S11" s="1036" t="s">
        <v>159</v>
      </c>
      <c r="T11" s="1036" t="s">
        <v>160</v>
      </c>
    </row>
    <row r="12" spans="1:20" ht="16" thickBot="1" x14ac:dyDescent="0.4">
      <c r="A12" s="126" t="s">
        <v>20</v>
      </c>
      <c r="B12" s="31" t="s">
        <v>3</v>
      </c>
      <c r="C12" s="32" t="s">
        <v>0</v>
      </c>
      <c r="D12" s="33" t="s">
        <v>2</v>
      </c>
      <c r="E12" s="32" t="s">
        <v>0</v>
      </c>
      <c r="F12" s="33" t="s">
        <v>2</v>
      </c>
      <c r="G12" s="32" t="s">
        <v>0</v>
      </c>
      <c r="H12" s="33" t="s">
        <v>2</v>
      </c>
      <c r="I12" s="32" t="s">
        <v>0</v>
      </c>
      <c r="J12" s="33" t="s">
        <v>2</v>
      </c>
      <c r="K12" s="32" t="s">
        <v>0</v>
      </c>
      <c r="L12" s="33" t="s">
        <v>2</v>
      </c>
      <c r="M12" s="32" t="s">
        <v>0</v>
      </c>
      <c r="N12" s="33" t="s">
        <v>2</v>
      </c>
      <c r="O12" s="32" t="s">
        <v>0</v>
      </c>
      <c r="P12" s="33" t="s">
        <v>2</v>
      </c>
      <c r="Q12" s="32" t="s">
        <v>0</v>
      </c>
      <c r="R12" s="33" t="s">
        <v>2</v>
      </c>
      <c r="S12" s="1037"/>
      <c r="T12" s="1037"/>
    </row>
    <row r="13" spans="1:20" ht="16" thickBot="1" x14ac:dyDescent="0.4">
      <c r="A13" s="1043" t="s">
        <v>61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5"/>
    </row>
    <row r="14" spans="1:20" x14ac:dyDescent="0.3">
      <c r="A14" s="39">
        <v>1</v>
      </c>
      <c r="B14" s="54" t="s">
        <v>29</v>
      </c>
      <c r="C14" s="228"/>
      <c r="D14" s="229"/>
      <c r="E14" s="24">
        <v>1</v>
      </c>
      <c r="F14" s="25">
        <v>24</v>
      </c>
      <c r="G14" s="22">
        <v>2</v>
      </c>
      <c r="H14" s="23">
        <v>20</v>
      </c>
      <c r="I14" s="24">
        <v>2</v>
      </c>
      <c r="J14" s="25">
        <v>15</v>
      </c>
      <c r="K14" s="24">
        <v>2</v>
      </c>
      <c r="L14" s="25">
        <v>18</v>
      </c>
      <c r="M14" s="51">
        <v>2</v>
      </c>
      <c r="N14" s="70">
        <v>23</v>
      </c>
      <c r="O14" s="24">
        <v>8</v>
      </c>
      <c r="P14" s="25">
        <v>13</v>
      </c>
      <c r="Q14" s="226"/>
      <c r="R14" s="227"/>
      <c r="S14" s="20">
        <f t="shared" ref="S14:S34" si="0">SUM(D14,F14,H14,J14,L14,N14,P14,R14)</f>
        <v>113</v>
      </c>
      <c r="T14" s="20">
        <v>113</v>
      </c>
    </row>
    <row r="15" spans="1:20" x14ac:dyDescent="0.3">
      <c r="A15" s="40">
        <v>2</v>
      </c>
      <c r="B15" s="54" t="s">
        <v>118</v>
      </c>
      <c r="C15" s="24">
        <v>3</v>
      </c>
      <c r="D15" s="25">
        <v>14</v>
      </c>
      <c r="E15" s="24">
        <v>2</v>
      </c>
      <c r="F15" s="25">
        <v>21</v>
      </c>
      <c r="G15" s="228">
        <v>8</v>
      </c>
      <c r="H15" s="229">
        <v>11</v>
      </c>
      <c r="I15" s="24">
        <v>3</v>
      </c>
      <c r="J15" s="25">
        <v>12</v>
      </c>
      <c r="K15" s="24">
        <v>3</v>
      </c>
      <c r="L15" s="25">
        <v>15</v>
      </c>
      <c r="M15" s="51">
        <v>9</v>
      </c>
      <c r="N15" s="70">
        <v>13</v>
      </c>
      <c r="O15" s="24">
        <v>3</v>
      </c>
      <c r="P15" s="25">
        <v>19</v>
      </c>
      <c r="Q15" s="228"/>
      <c r="R15" s="229"/>
      <c r="S15" s="20">
        <f t="shared" si="0"/>
        <v>105</v>
      </c>
      <c r="T15" s="20">
        <f>S15-H15</f>
        <v>94</v>
      </c>
    </row>
    <row r="16" spans="1:20" x14ac:dyDescent="0.3">
      <c r="A16" s="48">
        <v>3</v>
      </c>
      <c r="B16" s="193" t="s">
        <v>47</v>
      </c>
      <c r="C16" s="24">
        <v>1</v>
      </c>
      <c r="D16" s="25">
        <v>20</v>
      </c>
      <c r="E16" s="24">
        <v>6</v>
      </c>
      <c r="F16" s="25">
        <v>14</v>
      </c>
      <c r="G16" s="24">
        <v>3</v>
      </c>
      <c r="H16" s="25">
        <v>17</v>
      </c>
      <c r="I16" s="228"/>
      <c r="J16" s="229"/>
      <c r="K16" s="24">
        <v>5</v>
      </c>
      <c r="L16" s="25">
        <v>12</v>
      </c>
      <c r="M16" s="230"/>
      <c r="N16" s="231"/>
      <c r="O16" s="24">
        <v>3</v>
      </c>
      <c r="P16" s="25">
        <v>19</v>
      </c>
      <c r="Q16" s="24">
        <v>6</v>
      </c>
      <c r="R16" s="25">
        <v>9</v>
      </c>
      <c r="S16" s="20">
        <f t="shared" si="0"/>
        <v>91</v>
      </c>
      <c r="T16" s="20">
        <v>91</v>
      </c>
    </row>
    <row r="17" spans="1:20" x14ac:dyDescent="0.3">
      <c r="A17" s="48">
        <v>4</v>
      </c>
      <c r="B17" s="54" t="s">
        <v>33</v>
      </c>
      <c r="C17" s="228"/>
      <c r="D17" s="229"/>
      <c r="E17" s="24">
        <v>5</v>
      </c>
      <c r="F17" s="25">
        <v>15</v>
      </c>
      <c r="G17" s="24">
        <v>3</v>
      </c>
      <c r="H17" s="25">
        <v>17</v>
      </c>
      <c r="I17" s="24">
        <v>1</v>
      </c>
      <c r="J17" s="25">
        <v>18</v>
      </c>
      <c r="K17" s="24">
        <v>1</v>
      </c>
      <c r="L17" s="25">
        <v>21</v>
      </c>
      <c r="M17" s="51">
        <v>5</v>
      </c>
      <c r="N17" s="70">
        <v>17</v>
      </c>
      <c r="O17" s="228"/>
      <c r="P17" s="229"/>
      <c r="Q17" s="24"/>
      <c r="R17" s="25"/>
      <c r="S17" s="20">
        <f t="shared" si="0"/>
        <v>88</v>
      </c>
      <c r="T17" s="20">
        <v>88</v>
      </c>
    </row>
    <row r="18" spans="1:20" x14ac:dyDescent="0.3">
      <c r="A18" s="48">
        <v>5</v>
      </c>
      <c r="B18" s="54" t="s">
        <v>26</v>
      </c>
      <c r="C18" s="24">
        <v>3</v>
      </c>
      <c r="D18" s="25">
        <v>14</v>
      </c>
      <c r="E18" s="24">
        <v>3</v>
      </c>
      <c r="F18" s="25">
        <v>18</v>
      </c>
      <c r="G18" s="228">
        <v>12</v>
      </c>
      <c r="H18" s="229">
        <v>7</v>
      </c>
      <c r="I18" s="24">
        <v>6</v>
      </c>
      <c r="J18" s="25">
        <v>8</v>
      </c>
      <c r="K18" s="24">
        <v>7</v>
      </c>
      <c r="L18" s="25">
        <v>10</v>
      </c>
      <c r="M18" s="51">
        <v>10</v>
      </c>
      <c r="N18" s="70">
        <v>12</v>
      </c>
      <c r="O18" s="24">
        <v>9</v>
      </c>
      <c r="P18" s="25">
        <v>12</v>
      </c>
      <c r="Q18" s="228"/>
      <c r="R18" s="229"/>
      <c r="S18" s="20">
        <f t="shared" si="0"/>
        <v>81</v>
      </c>
      <c r="T18" s="20">
        <f>S18-H18</f>
        <v>74</v>
      </c>
    </row>
    <row r="19" spans="1:20" ht="14.25" customHeight="1" thickBot="1" x14ac:dyDescent="0.35">
      <c r="A19" s="237">
        <v>5</v>
      </c>
      <c r="B19" s="238" t="s">
        <v>146</v>
      </c>
      <c r="C19" s="239"/>
      <c r="D19" s="240"/>
      <c r="E19" s="239"/>
      <c r="F19" s="240"/>
      <c r="G19" s="241"/>
      <c r="H19" s="242"/>
      <c r="I19" s="241">
        <v>4</v>
      </c>
      <c r="J19" s="243">
        <v>10</v>
      </c>
      <c r="K19" s="241">
        <v>6</v>
      </c>
      <c r="L19" s="243">
        <v>11</v>
      </c>
      <c r="M19" s="244">
        <v>7</v>
      </c>
      <c r="N19" s="245">
        <v>15</v>
      </c>
      <c r="O19" s="246">
        <v>2</v>
      </c>
      <c r="P19" s="243">
        <v>22</v>
      </c>
      <c r="Q19" s="241">
        <v>2</v>
      </c>
      <c r="R19" s="243">
        <v>16</v>
      </c>
      <c r="S19" s="247">
        <f t="shared" si="0"/>
        <v>74</v>
      </c>
      <c r="T19" s="247">
        <v>74</v>
      </c>
    </row>
    <row r="20" spans="1:20" x14ac:dyDescent="0.3">
      <c r="A20" s="49">
        <v>7</v>
      </c>
      <c r="B20" s="98" t="s">
        <v>41</v>
      </c>
      <c r="C20" s="72">
        <v>6</v>
      </c>
      <c r="D20" s="73">
        <v>10</v>
      </c>
      <c r="E20" s="72">
        <v>14</v>
      </c>
      <c r="F20" s="73">
        <v>6</v>
      </c>
      <c r="G20" s="232"/>
      <c r="H20" s="233"/>
      <c r="I20" s="72">
        <v>5</v>
      </c>
      <c r="J20" s="73">
        <v>9</v>
      </c>
      <c r="K20" s="232"/>
      <c r="L20" s="233"/>
      <c r="M20" s="53">
        <v>3</v>
      </c>
      <c r="N20" s="149">
        <v>20</v>
      </c>
      <c r="O20" s="72">
        <v>6</v>
      </c>
      <c r="P20" s="73">
        <v>15</v>
      </c>
      <c r="Q20" s="72">
        <v>3</v>
      </c>
      <c r="R20" s="73">
        <v>13</v>
      </c>
      <c r="S20" s="49">
        <f t="shared" si="0"/>
        <v>73</v>
      </c>
      <c r="T20" s="49">
        <v>73</v>
      </c>
    </row>
    <row r="21" spans="1:20" x14ac:dyDescent="0.3">
      <c r="A21" s="20">
        <v>8</v>
      </c>
      <c r="B21" s="54" t="s">
        <v>34</v>
      </c>
      <c r="C21" s="24">
        <v>7</v>
      </c>
      <c r="D21" s="25">
        <v>9</v>
      </c>
      <c r="E21" s="24">
        <v>8</v>
      </c>
      <c r="F21" s="25">
        <v>12</v>
      </c>
      <c r="G21" s="24">
        <v>6</v>
      </c>
      <c r="H21" s="25">
        <v>13</v>
      </c>
      <c r="I21" s="24">
        <v>7</v>
      </c>
      <c r="J21" s="25">
        <v>7</v>
      </c>
      <c r="K21" s="228"/>
      <c r="L21" s="235"/>
      <c r="M21" s="24">
        <v>3</v>
      </c>
      <c r="N21" s="25">
        <v>20</v>
      </c>
      <c r="O21" s="24">
        <v>12</v>
      </c>
      <c r="P21" s="25">
        <v>9</v>
      </c>
      <c r="Q21" s="228">
        <v>9</v>
      </c>
      <c r="R21" s="229">
        <v>6</v>
      </c>
      <c r="S21" s="20">
        <f t="shared" si="0"/>
        <v>76</v>
      </c>
      <c r="T21" s="20">
        <f>S21-R21</f>
        <v>70</v>
      </c>
    </row>
    <row r="22" spans="1:20" x14ac:dyDescent="0.3">
      <c r="A22" s="20">
        <v>9</v>
      </c>
      <c r="B22" s="54" t="s">
        <v>27</v>
      </c>
      <c r="C22" s="24">
        <v>2</v>
      </c>
      <c r="D22" s="25">
        <v>17</v>
      </c>
      <c r="E22" s="24">
        <v>10</v>
      </c>
      <c r="F22" s="25">
        <v>10</v>
      </c>
      <c r="G22" s="24">
        <v>10</v>
      </c>
      <c r="H22" s="25">
        <v>9</v>
      </c>
      <c r="I22" s="228"/>
      <c r="J22" s="229"/>
      <c r="K22" s="24">
        <v>9</v>
      </c>
      <c r="L22" s="25">
        <v>8</v>
      </c>
      <c r="M22" s="51">
        <v>11</v>
      </c>
      <c r="N22" s="70">
        <v>11</v>
      </c>
      <c r="O22" s="24">
        <v>13</v>
      </c>
      <c r="P22" s="25">
        <v>8</v>
      </c>
      <c r="Q22" s="228"/>
      <c r="R22" s="229"/>
      <c r="S22" s="20">
        <f t="shared" si="0"/>
        <v>63</v>
      </c>
      <c r="T22" s="20">
        <v>63</v>
      </c>
    </row>
    <row r="23" spans="1:20" x14ac:dyDescent="0.3">
      <c r="A23" s="20">
        <v>10</v>
      </c>
      <c r="B23" s="54" t="s">
        <v>30</v>
      </c>
      <c r="C23" s="228"/>
      <c r="D23" s="229"/>
      <c r="E23" s="106">
        <v>9</v>
      </c>
      <c r="F23" s="107">
        <v>11</v>
      </c>
      <c r="G23" s="24">
        <v>5</v>
      </c>
      <c r="H23" s="25">
        <v>14</v>
      </c>
      <c r="I23" s="106">
        <v>9</v>
      </c>
      <c r="J23" s="107">
        <v>5</v>
      </c>
      <c r="K23" s="234"/>
      <c r="L23" s="229"/>
      <c r="M23" s="63">
        <v>13</v>
      </c>
      <c r="N23" s="108">
        <v>9</v>
      </c>
      <c r="O23" s="106">
        <v>15</v>
      </c>
      <c r="P23" s="107">
        <v>6</v>
      </c>
      <c r="Q23" s="106">
        <v>7</v>
      </c>
      <c r="R23" s="107">
        <v>8</v>
      </c>
      <c r="S23" s="20">
        <f t="shared" si="0"/>
        <v>53</v>
      </c>
      <c r="T23" s="105">
        <v>53</v>
      </c>
    </row>
    <row r="24" spans="1:20" x14ac:dyDescent="0.3">
      <c r="A24" s="20">
        <v>11</v>
      </c>
      <c r="B24" s="54" t="s">
        <v>24</v>
      </c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51">
        <v>1</v>
      </c>
      <c r="N24" s="70">
        <v>26</v>
      </c>
      <c r="O24" s="158"/>
      <c r="P24" s="71"/>
      <c r="Q24" s="24">
        <v>1</v>
      </c>
      <c r="R24" s="25">
        <v>19</v>
      </c>
      <c r="S24" s="20">
        <f t="shared" si="0"/>
        <v>45</v>
      </c>
      <c r="T24" s="20">
        <v>45</v>
      </c>
    </row>
    <row r="25" spans="1:20" x14ac:dyDescent="0.3">
      <c r="A25" s="236">
        <v>12</v>
      </c>
      <c r="B25" s="54" t="s">
        <v>64</v>
      </c>
      <c r="C25" s="24">
        <v>9</v>
      </c>
      <c r="D25" s="25">
        <v>7</v>
      </c>
      <c r="E25" s="24">
        <v>16</v>
      </c>
      <c r="F25" s="25">
        <v>4</v>
      </c>
      <c r="G25" s="24">
        <v>11</v>
      </c>
      <c r="H25" s="25">
        <v>8</v>
      </c>
      <c r="I25" s="24">
        <v>8</v>
      </c>
      <c r="J25" s="25">
        <v>6</v>
      </c>
      <c r="K25" s="24">
        <v>13</v>
      </c>
      <c r="L25" s="25">
        <v>4</v>
      </c>
      <c r="M25" s="51">
        <v>15</v>
      </c>
      <c r="N25" s="70">
        <v>7</v>
      </c>
      <c r="O25" s="24">
        <v>10</v>
      </c>
      <c r="P25" s="25">
        <v>11</v>
      </c>
      <c r="Q25" s="24">
        <v>10</v>
      </c>
      <c r="R25" s="25">
        <v>5</v>
      </c>
      <c r="S25" s="20">
        <f t="shared" si="0"/>
        <v>52</v>
      </c>
      <c r="T25" s="20">
        <f>S25-F25-L25</f>
        <v>44</v>
      </c>
    </row>
    <row r="26" spans="1:20" x14ac:dyDescent="0.3">
      <c r="A26" s="20">
        <v>12</v>
      </c>
      <c r="B26" s="21" t="s">
        <v>39</v>
      </c>
      <c r="C26" s="24"/>
      <c r="D26" s="25"/>
      <c r="E26" s="24"/>
      <c r="F26" s="25"/>
      <c r="G26" s="24">
        <v>9</v>
      </c>
      <c r="H26" s="25">
        <v>10</v>
      </c>
      <c r="I26" s="24"/>
      <c r="J26" s="25"/>
      <c r="K26" s="24">
        <v>4</v>
      </c>
      <c r="L26" s="25">
        <v>13</v>
      </c>
      <c r="M26" s="51">
        <v>8</v>
      </c>
      <c r="N26" s="70">
        <v>14</v>
      </c>
      <c r="O26" s="24"/>
      <c r="P26" s="25"/>
      <c r="Q26" s="24">
        <v>8</v>
      </c>
      <c r="R26" s="25">
        <v>7</v>
      </c>
      <c r="S26" s="20">
        <f t="shared" si="0"/>
        <v>44</v>
      </c>
      <c r="T26" s="20">
        <v>44</v>
      </c>
    </row>
    <row r="27" spans="1:20" x14ac:dyDescent="0.3">
      <c r="A27" s="20">
        <v>14</v>
      </c>
      <c r="B27" s="21" t="s">
        <v>169</v>
      </c>
      <c r="C27" s="24"/>
      <c r="D27" s="25"/>
      <c r="E27" s="24">
        <v>3</v>
      </c>
      <c r="F27" s="25">
        <v>18</v>
      </c>
      <c r="G27" s="24"/>
      <c r="H27" s="25"/>
      <c r="I27" s="24"/>
      <c r="J27" s="25"/>
      <c r="K27" s="24"/>
      <c r="L27" s="25"/>
      <c r="M27" s="51">
        <v>12</v>
      </c>
      <c r="N27" s="70">
        <v>10</v>
      </c>
      <c r="O27" s="24"/>
      <c r="P27" s="25"/>
      <c r="Q27" s="24">
        <v>5</v>
      </c>
      <c r="R27" s="25">
        <v>10</v>
      </c>
      <c r="S27" s="20">
        <f t="shared" si="0"/>
        <v>38</v>
      </c>
      <c r="T27" s="20">
        <v>38</v>
      </c>
    </row>
    <row r="28" spans="1:20" x14ac:dyDescent="0.3">
      <c r="A28" s="20">
        <v>15</v>
      </c>
      <c r="B28" s="21" t="s">
        <v>22</v>
      </c>
      <c r="C28" s="24"/>
      <c r="D28" s="25"/>
      <c r="E28" s="24"/>
      <c r="F28" s="25"/>
      <c r="G28" s="24">
        <v>1</v>
      </c>
      <c r="H28" s="25">
        <v>23</v>
      </c>
      <c r="I28" s="24"/>
      <c r="J28" s="25"/>
      <c r="K28" s="24">
        <v>8</v>
      </c>
      <c r="L28" s="25">
        <v>9</v>
      </c>
      <c r="M28" s="51"/>
      <c r="N28" s="70"/>
      <c r="O28" s="24"/>
      <c r="P28" s="25"/>
      <c r="Q28" s="24"/>
      <c r="R28" s="25"/>
      <c r="S28" s="20">
        <f t="shared" si="0"/>
        <v>32</v>
      </c>
      <c r="T28" s="20">
        <v>32</v>
      </c>
    </row>
    <row r="29" spans="1:20" x14ac:dyDescent="0.3">
      <c r="A29" s="20">
        <v>15</v>
      </c>
      <c r="B29" s="21" t="s">
        <v>144</v>
      </c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51">
        <v>6</v>
      </c>
      <c r="N29" s="70">
        <v>16</v>
      </c>
      <c r="O29" s="24">
        <v>5</v>
      </c>
      <c r="P29" s="25">
        <v>16</v>
      </c>
      <c r="Q29" s="24"/>
      <c r="R29" s="25"/>
      <c r="S29" s="20">
        <f t="shared" si="0"/>
        <v>32</v>
      </c>
      <c r="T29" s="20">
        <v>32</v>
      </c>
    </row>
    <row r="30" spans="1:20" x14ac:dyDescent="0.3">
      <c r="A30" s="20">
        <v>17</v>
      </c>
      <c r="B30" s="21" t="s">
        <v>172</v>
      </c>
      <c r="C30" s="24"/>
      <c r="D30" s="25"/>
      <c r="E30" s="24">
        <v>12</v>
      </c>
      <c r="F30" s="25">
        <v>8</v>
      </c>
      <c r="G30" s="24"/>
      <c r="H30" s="25"/>
      <c r="I30" s="24"/>
      <c r="J30" s="25"/>
      <c r="K30" s="24">
        <v>12</v>
      </c>
      <c r="L30" s="25">
        <v>5</v>
      </c>
      <c r="M30" s="51">
        <v>16</v>
      </c>
      <c r="N30" s="70">
        <v>6</v>
      </c>
      <c r="O30" s="4">
        <v>11</v>
      </c>
      <c r="P30" s="25">
        <v>10</v>
      </c>
      <c r="Q30" s="24"/>
      <c r="R30" s="25"/>
      <c r="S30" s="20">
        <f t="shared" si="0"/>
        <v>29</v>
      </c>
      <c r="T30" s="20">
        <v>29</v>
      </c>
    </row>
    <row r="31" spans="1:20" x14ac:dyDescent="0.3">
      <c r="A31" s="20">
        <v>18</v>
      </c>
      <c r="B31" s="21" t="s">
        <v>129</v>
      </c>
      <c r="C31" s="24"/>
      <c r="D31" s="25"/>
      <c r="E31" s="24"/>
      <c r="F31" s="25"/>
      <c r="G31" s="24"/>
      <c r="H31" s="25"/>
      <c r="I31" s="24"/>
      <c r="J31" s="25"/>
      <c r="K31" s="24"/>
      <c r="L31" s="25"/>
      <c r="M31" s="51"/>
      <c r="N31" s="70"/>
      <c r="O31" s="24">
        <v>1</v>
      </c>
      <c r="P31" s="25">
        <v>25</v>
      </c>
      <c r="Q31" s="24"/>
      <c r="R31" s="25"/>
      <c r="S31" s="20">
        <f t="shared" si="0"/>
        <v>25</v>
      </c>
      <c r="T31" s="20">
        <v>25</v>
      </c>
    </row>
    <row r="32" spans="1:20" x14ac:dyDescent="0.3">
      <c r="A32" s="20">
        <v>19</v>
      </c>
      <c r="B32" s="21" t="s">
        <v>182</v>
      </c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51"/>
      <c r="N32" s="70"/>
      <c r="O32" s="24">
        <v>7</v>
      </c>
      <c r="P32" s="25">
        <v>14</v>
      </c>
      <c r="Q32" s="24"/>
      <c r="R32" s="25"/>
      <c r="S32" s="20">
        <f t="shared" si="0"/>
        <v>14</v>
      </c>
      <c r="T32" s="20">
        <v>14</v>
      </c>
    </row>
    <row r="33" spans="1:20" x14ac:dyDescent="0.3">
      <c r="A33" s="20">
        <v>20</v>
      </c>
      <c r="B33" s="21" t="s">
        <v>171</v>
      </c>
      <c r="C33" s="24"/>
      <c r="D33" s="25"/>
      <c r="E33" s="24">
        <v>7</v>
      </c>
      <c r="F33" s="25">
        <v>13</v>
      </c>
      <c r="G33" s="24"/>
      <c r="H33" s="25"/>
      <c r="I33" s="24"/>
      <c r="J33" s="25"/>
      <c r="K33" s="24"/>
      <c r="L33" s="25"/>
      <c r="M33" s="51"/>
      <c r="N33" s="70"/>
      <c r="O33" s="24"/>
      <c r="P33" s="25"/>
      <c r="Q33" s="24"/>
      <c r="R33" s="25"/>
      <c r="S33" s="20">
        <f t="shared" si="0"/>
        <v>13</v>
      </c>
      <c r="T33" s="20">
        <v>13</v>
      </c>
    </row>
    <row r="34" spans="1:20" ht="13.5" thickBot="1" x14ac:dyDescent="0.35">
      <c r="A34" s="20">
        <v>21</v>
      </c>
      <c r="B34" s="21" t="s">
        <v>147</v>
      </c>
      <c r="C34" s="24">
        <v>15</v>
      </c>
      <c r="D34" s="25">
        <v>1</v>
      </c>
      <c r="E34" s="24">
        <v>19</v>
      </c>
      <c r="F34" s="25">
        <v>1</v>
      </c>
      <c r="G34" s="24">
        <v>17</v>
      </c>
      <c r="H34" s="25">
        <v>2</v>
      </c>
      <c r="I34" s="24"/>
      <c r="J34" s="25"/>
      <c r="K34" s="24"/>
      <c r="L34" s="25"/>
      <c r="M34" s="51"/>
      <c r="N34" s="70"/>
      <c r="O34" s="24"/>
      <c r="P34" s="25"/>
      <c r="Q34" s="59"/>
      <c r="R34" s="60"/>
      <c r="S34" s="20">
        <f t="shared" si="0"/>
        <v>4</v>
      </c>
      <c r="T34" s="20">
        <v>4</v>
      </c>
    </row>
    <row r="35" spans="1:20" ht="13.5" thickBot="1" x14ac:dyDescent="0.35">
      <c r="A35" s="1040" t="s">
        <v>136</v>
      </c>
      <c r="B35" s="1041"/>
      <c r="C35" s="1041"/>
      <c r="D35" s="1041"/>
      <c r="E35" s="1041"/>
      <c r="F35" s="1041"/>
      <c r="G35" s="1041"/>
      <c r="H35" s="1041"/>
      <c r="I35" s="1041"/>
      <c r="J35" s="1041"/>
      <c r="K35" s="1041"/>
      <c r="L35" s="1041"/>
      <c r="M35" s="1041"/>
      <c r="N35" s="1041"/>
      <c r="O35" s="1041"/>
      <c r="P35" s="1041"/>
      <c r="Q35" s="1041"/>
      <c r="R35" s="1041"/>
      <c r="S35" s="1041"/>
      <c r="T35" s="1042"/>
    </row>
    <row r="36" spans="1:20" x14ac:dyDescent="0.3">
      <c r="A36" s="39">
        <v>1</v>
      </c>
      <c r="B36" s="93" t="s">
        <v>49</v>
      </c>
      <c r="C36" s="22">
        <v>8</v>
      </c>
      <c r="D36" s="23">
        <v>8</v>
      </c>
      <c r="E36" s="226"/>
      <c r="F36" s="227"/>
      <c r="G36" s="226">
        <v>15</v>
      </c>
      <c r="H36" s="227">
        <v>4</v>
      </c>
      <c r="I36" s="22">
        <v>10</v>
      </c>
      <c r="J36" s="23">
        <v>4</v>
      </c>
      <c r="K36" s="182">
        <v>11</v>
      </c>
      <c r="L36" s="208">
        <v>6</v>
      </c>
      <c r="M36" s="50">
        <v>14</v>
      </c>
      <c r="N36" s="209">
        <v>8</v>
      </c>
      <c r="O36" s="22">
        <v>16</v>
      </c>
      <c r="P36" s="23">
        <v>5</v>
      </c>
      <c r="Q36" s="223">
        <v>3</v>
      </c>
      <c r="R36" s="23">
        <v>13</v>
      </c>
      <c r="S36" s="19">
        <f t="shared" ref="S36:S45" si="1">SUM(D36,F36,H36,J36,L36,N36,P36,R36)</f>
        <v>48</v>
      </c>
      <c r="T36" s="19">
        <v>44</v>
      </c>
    </row>
    <row r="37" spans="1:20" x14ac:dyDescent="0.3">
      <c r="A37" s="40">
        <v>2</v>
      </c>
      <c r="B37" s="54" t="s">
        <v>167</v>
      </c>
      <c r="C37" s="228">
        <v>13</v>
      </c>
      <c r="D37" s="229">
        <v>3</v>
      </c>
      <c r="E37" s="24">
        <v>11</v>
      </c>
      <c r="F37" s="25">
        <v>9</v>
      </c>
      <c r="G37" s="24">
        <v>7</v>
      </c>
      <c r="H37" s="25">
        <v>12</v>
      </c>
      <c r="I37" s="24">
        <v>11</v>
      </c>
      <c r="J37" s="25">
        <v>3</v>
      </c>
      <c r="K37" s="255">
        <v>14</v>
      </c>
      <c r="L37" s="256">
        <v>3</v>
      </c>
      <c r="M37" s="51">
        <v>18</v>
      </c>
      <c r="N37" s="70">
        <v>4</v>
      </c>
      <c r="O37" s="24">
        <v>18</v>
      </c>
      <c r="P37" s="25">
        <v>3</v>
      </c>
      <c r="Q37" s="224">
        <v>11</v>
      </c>
      <c r="R37" s="25">
        <v>4</v>
      </c>
      <c r="S37" s="20">
        <f t="shared" si="1"/>
        <v>41</v>
      </c>
      <c r="T37" s="20">
        <v>35</v>
      </c>
    </row>
    <row r="38" spans="1:20" ht="13.5" thickBot="1" x14ac:dyDescent="0.35">
      <c r="A38" s="237">
        <v>3</v>
      </c>
      <c r="B38" s="238" t="s">
        <v>66</v>
      </c>
      <c r="C38" s="241">
        <v>6</v>
      </c>
      <c r="D38" s="243">
        <v>6</v>
      </c>
      <c r="E38" s="241">
        <v>17</v>
      </c>
      <c r="F38" s="243">
        <v>3</v>
      </c>
      <c r="G38" s="241">
        <v>13</v>
      </c>
      <c r="H38" s="243">
        <v>6</v>
      </c>
      <c r="I38" s="239"/>
      <c r="J38" s="240"/>
      <c r="K38" s="257">
        <v>10</v>
      </c>
      <c r="L38" s="258">
        <v>7</v>
      </c>
      <c r="M38" s="259"/>
      <c r="N38" s="260"/>
      <c r="O38" s="241">
        <v>17</v>
      </c>
      <c r="P38" s="243">
        <v>4</v>
      </c>
      <c r="Q38" s="261">
        <v>13</v>
      </c>
      <c r="R38" s="243">
        <v>2</v>
      </c>
      <c r="S38" s="247">
        <f t="shared" si="1"/>
        <v>28</v>
      </c>
      <c r="T38" s="247">
        <v>28</v>
      </c>
    </row>
    <row r="39" spans="1:20" x14ac:dyDescent="0.3">
      <c r="A39" s="49">
        <v>4</v>
      </c>
      <c r="B39" s="98" t="s">
        <v>42</v>
      </c>
      <c r="C39" s="72">
        <v>12</v>
      </c>
      <c r="D39" s="73">
        <v>4</v>
      </c>
      <c r="E39" s="72">
        <v>13</v>
      </c>
      <c r="F39" s="73">
        <v>7</v>
      </c>
      <c r="G39" s="72">
        <v>14</v>
      </c>
      <c r="H39" s="73">
        <v>5</v>
      </c>
      <c r="I39" s="72">
        <v>12</v>
      </c>
      <c r="J39" s="73">
        <v>2</v>
      </c>
      <c r="K39" s="248"/>
      <c r="L39" s="249"/>
      <c r="M39" s="250"/>
      <c r="N39" s="251"/>
      <c r="O39" s="72">
        <v>14</v>
      </c>
      <c r="P39" s="73">
        <v>7</v>
      </c>
      <c r="Q39" s="225">
        <v>14</v>
      </c>
      <c r="R39" s="73">
        <v>1</v>
      </c>
      <c r="S39" s="49">
        <f t="shared" si="1"/>
        <v>26</v>
      </c>
      <c r="T39" s="49">
        <v>26</v>
      </c>
    </row>
    <row r="40" spans="1:20" x14ac:dyDescent="0.3">
      <c r="A40" s="49">
        <v>5</v>
      </c>
      <c r="B40" s="98" t="s">
        <v>165</v>
      </c>
      <c r="C40" s="72">
        <v>5</v>
      </c>
      <c r="D40" s="73">
        <v>11</v>
      </c>
      <c r="E40" s="72"/>
      <c r="F40" s="73"/>
      <c r="G40" s="72"/>
      <c r="H40" s="73"/>
      <c r="I40" s="72"/>
      <c r="J40" s="73"/>
      <c r="K40" s="133"/>
      <c r="L40" s="184"/>
      <c r="M40" s="53">
        <v>17</v>
      </c>
      <c r="N40" s="149">
        <v>5</v>
      </c>
      <c r="O40" s="72"/>
      <c r="P40" s="73"/>
      <c r="Q40" s="225"/>
      <c r="R40" s="73"/>
      <c r="S40" s="20">
        <f t="shared" si="1"/>
        <v>16</v>
      </c>
      <c r="T40" s="49">
        <v>16</v>
      </c>
    </row>
    <row r="41" spans="1:20" x14ac:dyDescent="0.3">
      <c r="A41" s="49">
        <v>6</v>
      </c>
      <c r="B41" s="54" t="s">
        <v>178</v>
      </c>
      <c r="C41" s="24"/>
      <c r="D41" s="25"/>
      <c r="E41" s="24"/>
      <c r="F41" s="25"/>
      <c r="G41" s="24">
        <v>16</v>
      </c>
      <c r="H41" s="25">
        <v>3</v>
      </c>
      <c r="I41" s="24"/>
      <c r="J41" s="25"/>
      <c r="K41" s="101">
        <v>15</v>
      </c>
      <c r="L41" s="99">
        <v>2</v>
      </c>
      <c r="M41" s="51">
        <v>19</v>
      </c>
      <c r="N41" s="25">
        <v>3</v>
      </c>
      <c r="O41" s="80">
        <v>19</v>
      </c>
      <c r="P41" s="25">
        <v>2</v>
      </c>
      <c r="Q41" s="224">
        <v>12</v>
      </c>
      <c r="R41" s="25">
        <v>3</v>
      </c>
      <c r="S41" s="20">
        <f t="shared" si="1"/>
        <v>13</v>
      </c>
      <c r="T41" s="20">
        <v>13</v>
      </c>
    </row>
    <row r="42" spans="1:20" x14ac:dyDescent="0.3">
      <c r="A42" s="49">
        <v>7</v>
      </c>
      <c r="B42" s="98" t="s">
        <v>140</v>
      </c>
      <c r="C42" s="72">
        <v>14</v>
      </c>
      <c r="D42" s="73">
        <v>2</v>
      </c>
      <c r="E42" s="72"/>
      <c r="F42" s="73"/>
      <c r="G42" s="72"/>
      <c r="H42" s="73"/>
      <c r="I42" s="72">
        <v>13</v>
      </c>
      <c r="J42" s="73">
        <v>1</v>
      </c>
      <c r="K42" s="72">
        <v>16</v>
      </c>
      <c r="L42" s="73">
        <v>1</v>
      </c>
      <c r="M42" s="53">
        <v>21</v>
      </c>
      <c r="N42" s="149">
        <v>1</v>
      </c>
      <c r="O42" s="72">
        <v>20</v>
      </c>
      <c r="P42" s="73">
        <v>1</v>
      </c>
      <c r="Q42" s="225"/>
      <c r="R42" s="73"/>
      <c r="S42" s="20">
        <f t="shared" si="1"/>
        <v>6</v>
      </c>
      <c r="T42" s="49">
        <v>6</v>
      </c>
    </row>
    <row r="43" spans="1:20" x14ac:dyDescent="0.3">
      <c r="A43" s="49">
        <v>8</v>
      </c>
      <c r="B43" s="54" t="s">
        <v>173</v>
      </c>
      <c r="C43" s="24"/>
      <c r="D43" s="25"/>
      <c r="E43" s="24">
        <v>15</v>
      </c>
      <c r="F43" s="25">
        <v>5</v>
      </c>
      <c r="G43" s="80"/>
      <c r="H43" s="25"/>
      <c r="I43" s="103"/>
      <c r="J43" s="71"/>
      <c r="K43" s="101"/>
      <c r="L43" s="99"/>
      <c r="M43" s="51"/>
      <c r="N43" s="70"/>
      <c r="O43" s="24"/>
      <c r="P43" s="25"/>
      <c r="Q43" s="224"/>
      <c r="R43" s="25"/>
      <c r="S43" s="20">
        <f t="shared" si="1"/>
        <v>5</v>
      </c>
      <c r="T43" s="20">
        <v>5</v>
      </c>
    </row>
    <row r="44" spans="1:20" x14ac:dyDescent="0.3">
      <c r="A44" s="49">
        <v>8</v>
      </c>
      <c r="B44" s="54" t="s">
        <v>166</v>
      </c>
      <c r="C44" s="24">
        <v>11</v>
      </c>
      <c r="D44" s="25">
        <v>5</v>
      </c>
      <c r="E44" s="24"/>
      <c r="F44" s="25"/>
      <c r="G44" s="24"/>
      <c r="H44" s="25"/>
      <c r="I44" s="24"/>
      <c r="J44" s="25"/>
      <c r="K44" s="101"/>
      <c r="L44" s="99"/>
      <c r="M44" s="51"/>
      <c r="N44" s="70"/>
      <c r="O44" s="24"/>
      <c r="P44" s="25"/>
      <c r="Q44" s="224"/>
      <c r="R44" s="25"/>
      <c r="S44" s="20">
        <f t="shared" si="1"/>
        <v>5</v>
      </c>
      <c r="T44" s="20">
        <v>5</v>
      </c>
    </row>
    <row r="45" spans="1:20" ht="13.5" thickBot="1" x14ac:dyDescent="0.35">
      <c r="A45" s="252">
        <v>8</v>
      </c>
      <c r="B45" s="253" t="s">
        <v>174</v>
      </c>
      <c r="C45" s="59"/>
      <c r="D45" s="60"/>
      <c r="E45" s="59">
        <v>18</v>
      </c>
      <c r="F45" s="60">
        <v>2</v>
      </c>
      <c r="G45" s="59">
        <v>18</v>
      </c>
      <c r="H45" s="60">
        <v>1</v>
      </c>
      <c r="I45" s="59"/>
      <c r="J45" s="60"/>
      <c r="K45" s="104"/>
      <c r="L45" s="100"/>
      <c r="M45" s="52">
        <v>20</v>
      </c>
      <c r="N45" s="81">
        <v>2</v>
      </c>
      <c r="O45" s="59"/>
      <c r="P45" s="60"/>
      <c r="Q45" s="254"/>
      <c r="R45" s="60"/>
      <c r="S45" s="252">
        <f t="shared" si="1"/>
        <v>5</v>
      </c>
      <c r="T45" s="45">
        <v>5</v>
      </c>
    </row>
    <row r="47" spans="1:20" ht="14.25" customHeight="1" x14ac:dyDescent="0.25">
      <c r="G47"/>
      <c r="H47"/>
    </row>
    <row r="49" spans="2:2" ht="16.5" customHeight="1" x14ac:dyDescent="0.4">
      <c r="B49" s="221"/>
    </row>
    <row r="50" spans="2:2" x14ac:dyDescent="0.3">
      <c r="B50" s="222"/>
    </row>
  </sheetData>
  <mergeCells count="12">
    <mergeCell ref="T11:T12"/>
    <mergeCell ref="A13:T13"/>
    <mergeCell ref="A35:T35"/>
    <mergeCell ref="Q11:R11"/>
    <mergeCell ref="C11:D11"/>
    <mergeCell ref="E11:F11"/>
    <mergeCell ref="G11:H11"/>
    <mergeCell ref="I11:J11"/>
    <mergeCell ref="K11:L11"/>
    <mergeCell ref="M11:N11"/>
    <mergeCell ref="O11:P11"/>
    <mergeCell ref="S11:S12"/>
  </mergeCells>
  <pageMargins left="0.34" right="0.43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7C4-133A-4193-9BE8-3DA1BEF09ACB}">
  <sheetPr published="0">
    <tabColor rgb="FF00B050"/>
  </sheetPr>
  <dimension ref="A1:P43"/>
  <sheetViews>
    <sheetView topLeftCell="A24" zoomScale="70" zoomScaleNormal="70" workbookViewId="0">
      <selection activeCell="A38" sqref="A38:A40"/>
    </sheetView>
  </sheetViews>
  <sheetFormatPr baseColWidth="10" defaultRowHeight="12.5" x14ac:dyDescent="0.25"/>
  <cols>
    <col min="1" max="1" width="6.08984375" customWidth="1"/>
    <col min="2" max="2" width="32.54296875" customWidth="1"/>
    <col min="3" max="3" width="6.54296875" customWidth="1"/>
    <col min="4" max="4" width="4.08984375" bestFit="1" customWidth="1"/>
    <col min="5" max="5" width="4.90625" bestFit="1" customWidth="1"/>
    <col min="6" max="6" width="4.08984375" bestFit="1" customWidth="1"/>
    <col min="7" max="7" width="4.90625" bestFit="1" customWidth="1"/>
    <col min="8" max="8" width="4.08984375" bestFit="1" customWidth="1"/>
    <col min="9" max="9" width="4.90625" bestFit="1" customWidth="1"/>
    <col min="10" max="10" width="4.08984375" bestFit="1" customWidth="1"/>
    <col min="11" max="11" width="4.90625" bestFit="1" customWidth="1"/>
    <col min="12" max="12" width="4.08984375" bestFit="1" customWidth="1"/>
    <col min="13" max="13" width="4.90625" bestFit="1" customWidth="1"/>
    <col min="14" max="14" width="4.08984375" bestFit="1" customWidth="1"/>
    <col min="15" max="15" width="4.90625" bestFit="1" customWidth="1"/>
    <col min="16" max="16" width="10.6328125" bestFit="1" customWidth="1"/>
  </cols>
  <sheetData>
    <row r="1" spans="1:16" ht="25" x14ac:dyDescent="0.5">
      <c r="A1" s="296" t="s">
        <v>462</v>
      </c>
      <c r="B1" s="43"/>
      <c r="C1" s="41"/>
      <c r="D1" s="41"/>
      <c r="E1" s="41"/>
      <c r="F1" s="7"/>
      <c r="G1" s="7"/>
      <c r="H1" s="41"/>
      <c r="I1" s="44"/>
      <c r="J1" s="7"/>
      <c r="K1" s="5"/>
    </row>
    <row r="2" spans="1:16" ht="30" x14ac:dyDescent="0.6">
      <c r="A2" s="662" t="s">
        <v>6</v>
      </c>
      <c r="B2" s="6"/>
      <c r="C2" s="5"/>
      <c r="D2" s="6"/>
      <c r="E2" s="6"/>
      <c r="F2" s="6"/>
      <c r="G2" s="6"/>
      <c r="H2" s="79"/>
      <c r="I2" s="579"/>
      <c r="J2" s="5"/>
      <c r="K2" s="6"/>
      <c r="L2" s="6"/>
      <c r="M2" s="6"/>
      <c r="N2" s="6"/>
      <c r="O2" s="6"/>
      <c r="P2" s="6"/>
    </row>
    <row r="3" spans="1:16" ht="22" x14ac:dyDescent="0.65">
      <c r="A3" s="760" t="s">
        <v>502</v>
      </c>
      <c r="B3" s="6"/>
      <c r="C3" s="5"/>
      <c r="D3" s="6"/>
      <c r="E3" s="6"/>
      <c r="F3" s="6"/>
      <c r="G3" s="6"/>
      <c r="H3" s="79"/>
      <c r="I3" s="5"/>
      <c r="J3" s="5"/>
      <c r="K3" s="6"/>
      <c r="L3" s="6"/>
      <c r="M3" s="6"/>
      <c r="N3" s="6"/>
      <c r="O3" s="6"/>
      <c r="P3" s="6"/>
    </row>
    <row r="4" spans="1:16" ht="15.5" x14ac:dyDescent="0.35">
      <c r="A4" s="13" t="s">
        <v>54</v>
      </c>
      <c r="B4" s="6"/>
      <c r="C4" s="5"/>
      <c r="D4" s="6"/>
      <c r="E4" s="6"/>
      <c r="F4" s="6"/>
      <c r="G4" s="6"/>
      <c r="H4" s="79"/>
      <c r="I4" s="5"/>
      <c r="J4" s="5"/>
      <c r="K4" s="6"/>
      <c r="L4" s="6"/>
      <c r="M4" s="6"/>
      <c r="N4" s="6"/>
      <c r="O4" s="6"/>
      <c r="P4" s="6"/>
    </row>
    <row r="5" spans="1:16" ht="16" thickBot="1" x14ac:dyDescent="0.4">
      <c r="A5" s="13" t="s">
        <v>384</v>
      </c>
      <c r="B5" s="6"/>
      <c r="C5" s="5"/>
      <c r="D5" s="6"/>
      <c r="E5" s="6"/>
      <c r="F5" s="6"/>
      <c r="G5" s="6"/>
      <c r="H5" s="79"/>
      <c r="I5" s="5"/>
      <c r="J5" s="5"/>
      <c r="K5" s="6"/>
      <c r="L5" s="6"/>
      <c r="M5" s="6"/>
      <c r="N5" s="6"/>
      <c r="O5" s="6"/>
      <c r="P5" s="6"/>
    </row>
    <row r="6" spans="1:16" ht="15.5" x14ac:dyDescent="0.35">
      <c r="A6" s="13" t="s">
        <v>385</v>
      </c>
      <c r="B6" s="43"/>
      <c r="C6" s="41"/>
      <c r="D6" s="665">
        <v>1</v>
      </c>
      <c r="E6" s="666" t="s">
        <v>387</v>
      </c>
      <c r="F6" s="665">
        <v>5</v>
      </c>
      <c r="G6" s="666" t="s">
        <v>391</v>
      </c>
      <c r="H6" s="665">
        <v>9</v>
      </c>
      <c r="I6" s="666" t="s">
        <v>395</v>
      </c>
      <c r="J6" s="665">
        <v>13</v>
      </c>
      <c r="K6" s="666" t="s">
        <v>399</v>
      </c>
      <c r="P6" s="6"/>
    </row>
    <row r="7" spans="1:16" ht="15.5" x14ac:dyDescent="0.35">
      <c r="A7" s="13"/>
      <c r="B7" s="43"/>
      <c r="C7" s="41"/>
      <c r="D7" s="667">
        <v>2</v>
      </c>
      <c r="E7" s="668" t="s">
        <v>388</v>
      </c>
      <c r="F7" s="667">
        <v>6</v>
      </c>
      <c r="G7" s="668" t="s">
        <v>392</v>
      </c>
      <c r="H7" s="667">
        <v>10</v>
      </c>
      <c r="I7" s="668" t="s">
        <v>396</v>
      </c>
      <c r="J7" s="667">
        <v>14</v>
      </c>
      <c r="K7" s="668" t="s">
        <v>400</v>
      </c>
      <c r="P7" s="6"/>
    </row>
    <row r="8" spans="1:16" ht="16" thickBot="1" x14ac:dyDescent="0.4">
      <c r="D8" s="667">
        <v>3</v>
      </c>
      <c r="E8" s="668" t="s">
        <v>389</v>
      </c>
      <c r="F8" s="667">
        <v>7</v>
      </c>
      <c r="G8" s="668" t="s">
        <v>393</v>
      </c>
      <c r="H8" s="667">
        <v>11</v>
      </c>
      <c r="I8" s="668" t="s">
        <v>397</v>
      </c>
      <c r="J8" s="667">
        <v>15</v>
      </c>
      <c r="K8" s="668" t="s">
        <v>401</v>
      </c>
      <c r="P8" s="6"/>
    </row>
    <row r="9" spans="1:16" ht="16" thickBot="1" x14ac:dyDescent="0.4">
      <c r="D9" s="669">
        <v>4</v>
      </c>
      <c r="E9" s="670" t="s">
        <v>390</v>
      </c>
      <c r="F9" s="669">
        <v>8</v>
      </c>
      <c r="G9" s="670" t="s">
        <v>394</v>
      </c>
      <c r="H9" s="669">
        <v>12</v>
      </c>
      <c r="I9" s="670" t="s">
        <v>398</v>
      </c>
      <c r="J9" s="669">
        <v>16</v>
      </c>
      <c r="K9" s="670" t="s">
        <v>402</v>
      </c>
      <c r="L9" s="671" t="s">
        <v>404</v>
      </c>
      <c r="M9" s="672" t="s">
        <v>403</v>
      </c>
      <c r="P9" s="6"/>
    </row>
    <row r="10" spans="1:16" ht="28.5" x14ac:dyDescent="0.65">
      <c r="A10" s="46" t="s">
        <v>321</v>
      </c>
      <c r="B10" s="6"/>
      <c r="C10" s="5"/>
      <c r="D10" s="6"/>
      <c r="E10" s="6"/>
      <c r="F10" s="6"/>
      <c r="G10" s="6"/>
      <c r="H10" s="79"/>
      <c r="I10" s="5"/>
      <c r="J10" s="5"/>
      <c r="K10" s="6"/>
      <c r="L10" s="6"/>
      <c r="M10" s="6"/>
      <c r="N10" s="6"/>
      <c r="O10" s="6"/>
      <c r="P10" s="6"/>
    </row>
    <row r="11" spans="1:16" ht="15.5" x14ac:dyDescent="0.35">
      <c r="A11" s="13" t="s">
        <v>501</v>
      </c>
      <c r="B11" s="6"/>
      <c r="C11" s="5"/>
      <c r="D11" s="6"/>
      <c r="E11" s="6"/>
      <c r="F11" s="6"/>
      <c r="G11" s="6"/>
      <c r="H11" s="79"/>
      <c r="I11" s="5"/>
      <c r="J11" s="5"/>
      <c r="K11" s="6"/>
      <c r="L11" s="6"/>
      <c r="M11" s="6"/>
      <c r="N11" s="6"/>
      <c r="O11" s="6"/>
      <c r="P11" s="6"/>
    </row>
    <row r="12" spans="1:16" ht="16" thickBot="1" x14ac:dyDescent="0.4">
      <c r="A12" s="13" t="s">
        <v>288</v>
      </c>
      <c r="B12" s="6"/>
      <c r="C12" s="5"/>
      <c r="D12" s="6"/>
      <c r="E12" s="6"/>
      <c r="F12" s="6"/>
      <c r="G12" s="6"/>
      <c r="H12" s="79"/>
      <c r="I12" s="5"/>
      <c r="J12" s="5"/>
      <c r="K12" s="6"/>
      <c r="L12" s="6"/>
      <c r="M12" s="6"/>
      <c r="N12" s="6"/>
      <c r="O12" s="6"/>
      <c r="P12" s="6"/>
    </row>
    <row r="13" spans="1:16" ht="18.5" thickBot="1" x14ac:dyDescent="0.3">
      <c r="A13" s="986" t="s">
        <v>20</v>
      </c>
      <c r="B13" s="988" t="s">
        <v>3</v>
      </c>
      <c r="C13" s="1009" t="s">
        <v>474</v>
      </c>
      <c r="D13" s="1006">
        <v>43712</v>
      </c>
      <c r="E13" s="1007"/>
      <c r="F13" s="1006">
        <v>43733</v>
      </c>
      <c r="G13" s="1007"/>
      <c r="H13" s="1006">
        <v>43747</v>
      </c>
      <c r="I13" s="1007"/>
      <c r="J13" s="1006">
        <v>43768</v>
      </c>
      <c r="K13" s="1007"/>
      <c r="L13" s="1006">
        <v>43782</v>
      </c>
      <c r="M13" s="1007"/>
      <c r="N13" s="1006">
        <v>43803</v>
      </c>
      <c r="O13" s="1007"/>
      <c r="P13" s="983" t="s">
        <v>329</v>
      </c>
    </row>
    <row r="14" spans="1:16" ht="18.5" thickBot="1" x14ac:dyDescent="0.45">
      <c r="A14" s="1008"/>
      <c r="B14" s="989"/>
      <c r="C14" s="1010"/>
      <c r="D14" s="712" t="s">
        <v>0</v>
      </c>
      <c r="E14" s="713" t="s">
        <v>2</v>
      </c>
      <c r="F14" s="712" t="s">
        <v>0</v>
      </c>
      <c r="G14" s="713" t="s">
        <v>2</v>
      </c>
      <c r="H14" s="712" t="s">
        <v>0</v>
      </c>
      <c r="I14" s="713" t="s">
        <v>2</v>
      </c>
      <c r="J14" s="712" t="s">
        <v>0</v>
      </c>
      <c r="K14" s="713" t="s">
        <v>2</v>
      </c>
      <c r="L14" s="712" t="s">
        <v>0</v>
      </c>
      <c r="M14" s="713" t="s">
        <v>2</v>
      </c>
      <c r="N14" s="712" t="s">
        <v>0</v>
      </c>
      <c r="O14" s="713" t="s">
        <v>2</v>
      </c>
      <c r="P14" s="984"/>
    </row>
    <row r="15" spans="1:16" ht="18" x14ac:dyDescent="0.4">
      <c r="A15" s="469">
        <v>1</v>
      </c>
      <c r="B15" s="853" t="s">
        <v>226</v>
      </c>
      <c r="C15" s="596" t="s">
        <v>371</v>
      </c>
      <c r="D15" s="764">
        <v>3</v>
      </c>
      <c r="E15" s="773">
        <v>24</v>
      </c>
      <c r="F15" s="764">
        <v>2</v>
      </c>
      <c r="G15" s="771">
        <v>28</v>
      </c>
      <c r="H15" s="764">
        <v>5</v>
      </c>
      <c r="I15" s="771">
        <v>18</v>
      </c>
      <c r="J15" s="764">
        <v>5</v>
      </c>
      <c r="K15" s="771">
        <v>18</v>
      </c>
      <c r="L15" s="764">
        <v>2</v>
      </c>
      <c r="M15" s="771">
        <v>28</v>
      </c>
      <c r="N15" s="764">
        <v>4</v>
      </c>
      <c r="O15" s="771">
        <v>20</v>
      </c>
      <c r="P15" s="541">
        <f t="shared" ref="P15:P36" si="0">SUM(E15,G15,I15,K15,M15,O15)</f>
        <v>136</v>
      </c>
    </row>
    <row r="16" spans="1:16" ht="18" x14ac:dyDescent="0.4">
      <c r="A16" s="474">
        <v>2</v>
      </c>
      <c r="B16" s="503" t="s">
        <v>275</v>
      </c>
      <c r="C16" s="597" t="s">
        <v>370</v>
      </c>
      <c r="D16" s="765">
        <v>4</v>
      </c>
      <c r="E16" s="774">
        <v>20</v>
      </c>
      <c r="F16" s="769"/>
      <c r="G16" s="770"/>
      <c r="H16" s="765">
        <v>2</v>
      </c>
      <c r="I16" s="766">
        <v>28</v>
      </c>
      <c r="J16" s="765">
        <v>4</v>
      </c>
      <c r="K16" s="766">
        <v>20</v>
      </c>
      <c r="L16" s="765">
        <v>3</v>
      </c>
      <c r="M16" s="766">
        <v>24</v>
      </c>
      <c r="N16" s="765">
        <v>3</v>
      </c>
      <c r="O16" s="766">
        <v>24</v>
      </c>
      <c r="P16" s="639">
        <f t="shared" si="0"/>
        <v>116</v>
      </c>
    </row>
    <row r="17" spans="1:16" ht="18" x14ac:dyDescent="0.4">
      <c r="A17" s="479">
        <v>3</v>
      </c>
      <c r="B17" s="503" t="s">
        <v>25</v>
      </c>
      <c r="C17" s="597" t="s">
        <v>373</v>
      </c>
      <c r="D17" s="765">
        <v>9</v>
      </c>
      <c r="E17" s="774">
        <v>9</v>
      </c>
      <c r="F17" s="765">
        <v>3</v>
      </c>
      <c r="G17" s="766">
        <v>24</v>
      </c>
      <c r="H17" s="765"/>
      <c r="I17" s="766"/>
      <c r="J17" s="765">
        <v>1</v>
      </c>
      <c r="K17" s="766">
        <v>32</v>
      </c>
      <c r="L17" s="765">
        <v>6</v>
      </c>
      <c r="M17" s="766">
        <v>16</v>
      </c>
      <c r="N17" s="765">
        <v>5</v>
      </c>
      <c r="O17" s="766">
        <v>18</v>
      </c>
      <c r="P17" s="639">
        <f t="shared" si="0"/>
        <v>99</v>
      </c>
    </row>
    <row r="18" spans="1:16" ht="18" x14ac:dyDescent="0.4">
      <c r="A18" s="731">
        <v>4</v>
      </c>
      <c r="B18" s="503" t="s">
        <v>255</v>
      </c>
      <c r="C18" s="597" t="s">
        <v>440</v>
      </c>
      <c r="D18" s="765">
        <v>1</v>
      </c>
      <c r="E18" s="774">
        <v>32</v>
      </c>
      <c r="F18" s="765"/>
      <c r="G18" s="766"/>
      <c r="H18" s="765"/>
      <c r="I18" s="766"/>
      <c r="J18" s="765"/>
      <c r="K18" s="766"/>
      <c r="L18" s="765">
        <v>1</v>
      </c>
      <c r="M18" s="874">
        <v>32</v>
      </c>
      <c r="N18" s="765">
        <v>1</v>
      </c>
      <c r="O18" s="874">
        <v>32</v>
      </c>
      <c r="P18" s="639">
        <f t="shared" si="0"/>
        <v>96</v>
      </c>
    </row>
    <row r="19" spans="1:16" ht="18" x14ac:dyDescent="0.4">
      <c r="A19" s="731">
        <v>5</v>
      </c>
      <c r="B19" s="854" t="s">
        <v>477</v>
      </c>
      <c r="C19" s="597" t="s">
        <v>372</v>
      </c>
      <c r="D19" s="765">
        <v>8</v>
      </c>
      <c r="E19" s="774">
        <v>12</v>
      </c>
      <c r="F19" s="769">
        <v>6</v>
      </c>
      <c r="G19" s="776">
        <v>16</v>
      </c>
      <c r="H19" s="765">
        <v>9</v>
      </c>
      <c r="I19" s="766">
        <v>9</v>
      </c>
      <c r="J19" s="765">
        <v>3</v>
      </c>
      <c r="K19" s="766">
        <v>24</v>
      </c>
      <c r="L19" s="765">
        <v>5</v>
      </c>
      <c r="M19" s="766">
        <v>18</v>
      </c>
      <c r="N19" s="765">
        <v>8</v>
      </c>
      <c r="O19" s="766">
        <v>12</v>
      </c>
      <c r="P19" s="639">
        <f t="shared" si="0"/>
        <v>91</v>
      </c>
    </row>
    <row r="20" spans="1:16" ht="18.5" thickBot="1" x14ac:dyDescent="0.45">
      <c r="A20" s="731">
        <v>6</v>
      </c>
      <c r="B20" s="543" t="s">
        <v>475</v>
      </c>
      <c r="C20" s="661" t="s">
        <v>370</v>
      </c>
      <c r="D20" s="767">
        <v>5</v>
      </c>
      <c r="E20" s="775">
        <v>18</v>
      </c>
      <c r="F20" s="767">
        <v>5</v>
      </c>
      <c r="G20" s="768">
        <v>18</v>
      </c>
      <c r="H20" s="767"/>
      <c r="I20" s="772"/>
      <c r="J20" s="767">
        <v>2</v>
      </c>
      <c r="K20" s="772">
        <v>28</v>
      </c>
      <c r="L20" s="767"/>
      <c r="M20" s="772"/>
      <c r="N20" s="767"/>
      <c r="O20" s="772"/>
      <c r="P20" s="517">
        <f t="shared" si="0"/>
        <v>64</v>
      </c>
    </row>
    <row r="21" spans="1:16" ht="18" x14ac:dyDescent="0.4">
      <c r="A21" s="490">
        <v>7</v>
      </c>
      <c r="B21" s="505" t="s">
        <v>476</v>
      </c>
      <c r="C21" s="599" t="s">
        <v>370</v>
      </c>
      <c r="D21" s="769">
        <v>6</v>
      </c>
      <c r="E21" s="776">
        <v>16</v>
      </c>
      <c r="F21" s="769">
        <v>1</v>
      </c>
      <c r="G21" s="770">
        <v>32</v>
      </c>
      <c r="H21" s="769"/>
      <c r="I21" s="770"/>
      <c r="J21" s="769"/>
      <c r="K21" s="770"/>
      <c r="L21" s="769"/>
      <c r="M21" s="770"/>
      <c r="N21" s="769">
        <v>9</v>
      </c>
      <c r="O21" s="770">
        <v>9</v>
      </c>
      <c r="P21" s="477">
        <f t="shared" si="0"/>
        <v>57</v>
      </c>
    </row>
    <row r="22" spans="1:16" ht="18" x14ac:dyDescent="0.4">
      <c r="A22" s="473">
        <v>8</v>
      </c>
      <c r="B22" s="505" t="s">
        <v>359</v>
      </c>
      <c r="C22" s="599" t="s">
        <v>372</v>
      </c>
      <c r="D22" s="769"/>
      <c r="E22" s="776"/>
      <c r="F22" s="769">
        <v>10</v>
      </c>
      <c r="G22" s="776">
        <v>8</v>
      </c>
      <c r="H22" s="769">
        <v>4</v>
      </c>
      <c r="I22" s="770">
        <v>20</v>
      </c>
      <c r="J22" s="769"/>
      <c r="K22" s="770"/>
      <c r="L22" s="769">
        <v>8</v>
      </c>
      <c r="M22" s="770">
        <v>12</v>
      </c>
      <c r="N22" s="769">
        <v>6</v>
      </c>
      <c r="O22" s="770">
        <v>16</v>
      </c>
      <c r="P22" s="639">
        <f t="shared" si="0"/>
        <v>56</v>
      </c>
    </row>
    <row r="23" spans="1:16" ht="18" x14ac:dyDescent="0.4">
      <c r="A23" s="473">
        <v>9</v>
      </c>
      <c r="B23" s="505" t="s">
        <v>435</v>
      </c>
      <c r="C23" s="599" t="s">
        <v>370</v>
      </c>
      <c r="D23" s="769">
        <v>7</v>
      </c>
      <c r="E23" s="776">
        <v>14</v>
      </c>
      <c r="F23" s="769">
        <v>4</v>
      </c>
      <c r="G23" s="776">
        <v>20</v>
      </c>
      <c r="H23" s="769">
        <v>11</v>
      </c>
      <c r="I23" s="770">
        <v>7</v>
      </c>
      <c r="J23" s="769">
        <v>10</v>
      </c>
      <c r="K23" s="770">
        <v>8</v>
      </c>
      <c r="L23" s="769"/>
      <c r="M23" s="852"/>
      <c r="N23" s="769"/>
      <c r="O23" s="852"/>
      <c r="P23" s="639">
        <f t="shared" si="0"/>
        <v>49</v>
      </c>
    </row>
    <row r="24" spans="1:16" ht="18" x14ac:dyDescent="0.4">
      <c r="A24" s="473">
        <v>10</v>
      </c>
      <c r="B24" s="503" t="s">
        <v>459</v>
      </c>
      <c r="C24" s="597" t="s">
        <v>371</v>
      </c>
      <c r="D24" s="765">
        <v>13</v>
      </c>
      <c r="E24" s="774">
        <v>5</v>
      </c>
      <c r="F24" s="765"/>
      <c r="G24" s="774"/>
      <c r="H24" s="765">
        <v>6</v>
      </c>
      <c r="I24" s="766">
        <v>16</v>
      </c>
      <c r="J24" s="765"/>
      <c r="K24" s="766"/>
      <c r="L24" s="765">
        <v>9</v>
      </c>
      <c r="M24" s="766">
        <v>9</v>
      </c>
      <c r="N24" s="765">
        <v>7</v>
      </c>
      <c r="O24" s="766">
        <v>14</v>
      </c>
      <c r="P24" s="639">
        <f t="shared" si="0"/>
        <v>44</v>
      </c>
    </row>
    <row r="25" spans="1:16" ht="18" x14ac:dyDescent="0.4">
      <c r="A25" s="473">
        <v>11</v>
      </c>
      <c r="B25" s="503" t="s">
        <v>490</v>
      </c>
      <c r="C25" s="597" t="s">
        <v>372</v>
      </c>
      <c r="D25" s="765"/>
      <c r="E25" s="774"/>
      <c r="F25" s="765"/>
      <c r="G25" s="766"/>
      <c r="H25" s="765">
        <v>1</v>
      </c>
      <c r="I25" s="766">
        <v>32</v>
      </c>
      <c r="J25" s="765"/>
      <c r="K25" s="766"/>
      <c r="L25" s="765"/>
      <c r="M25" s="766"/>
      <c r="N25" s="765"/>
      <c r="O25" s="766"/>
      <c r="P25" s="639">
        <f t="shared" si="0"/>
        <v>32</v>
      </c>
    </row>
    <row r="26" spans="1:16" ht="18" x14ac:dyDescent="0.4">
      <c r="A26" s="473">
        <v>11</v>
      </c>
      <c r="B26" s="503" t="s">
        <v>427</v>
      </c>
      <c r="C26" s="597" t="s">
        <v>370</v>
      </c>
      <c r="D26" s="765"/>
      <c r="E26" s="774"/>
      <c r="F26" s="765">
        <v>12</v>
      </c>
      <c r="G26" s="766">
        <v>6</v>
      </c>
      <c r="H26" s="765"/>
      <c r="I26" s="770"/>
      <c r="J26" s="765">
        <v>14</v>
      </c>
      <c r="K26" s="766">
        <v>4</v>
      </c>
      <c r="L26" s="765">
        <v>4</v>
      </c>
      <c r="M26" s="766">
        <v>20</v>
      </c>
      <c r="N26" s="765"/>
      <c r="O26" s="766"/>
      <c r="P26" s="639">
        <f t="shared" si="0"/>
        <v>30</v>
      </c>
    </row>
    <row r="27" spans="1:16" ht="18" x14ac:dyDescent="0.4">
      <c r="A27" s="473">
        <v>13</v>
      </c>
      <c r="B27" s="503" t="s">
        <v>411</v>
      </c>
      <c r="C27" s="597" t="s">
        <v>371</v>
      </c>
      <c r="D27" s="765">
        <v>12</v>
      </c>
      <c r="E27" s="774">
        <v>6</v>
      </c>
      <c r="F27" s="765"/>
      <c r="G27" s="766"/>
      <c r="H27" s="765">
        <v>13</v>
      </c>
      <c r="I27" s="766">
        <v>5</v>
      </c>
      <c r="J27" s="765">
        <v>8</v>
      </c>
      <c r="K27" s="766">
        <v>12</v>
      </c>
      <c r="L27" s="765">
        <v>12</v>
      </c>
      <c r="M27" s="766">
        <v>6</v>
      </c>
      <c r="N27" s="765"/>
      <c r="O27" s="766"/>
      <c r="P27" s="639">
        <f t="shared" si="0"/>
        <v>29</v>
      </c>
    </row>
    <row r="28" spans="1:16" ht="18" x14ac:dyDescent="0.4">
      <c r="A28" s="473">
        <v>14</v>
      </c>
      <c r="B28" s="503" t="s">
        <v>478</v>
      </c>
      <c r="C28" s="597" t="s">
        <v>371</v>
      </c>
      <c r="D28" s="765">
        <v>10</v>
      </c>
      <c r="E28" s="774">
        <v>8</v>
      </c>
      <c r="F28" s="765"/>
      <c r="G28" s="766"/>
      <c r="H28" s="765">
        <v>10</v>
      </c>
      <c r="I28" s="766">
        <v>8</v>
      </c>
      <c r="J28" s="765"/>
      <c r="K28" s="766"/>
      <c r="L28" s="765"/>
      <c r="M28" s="766"/>
      <c r="N28" s="765">
        <v>10</v>
      </c>
      <c r="O28" s="766">
        <v>8</v>
      </c>
      <c r="P28" s="639">
        <f t="shared" si="0"/>
        <v>24</v>
      </c>
    </row>
    <row r="29" spans="1:16" ht="18" x14ac:dyDescent="0.4">
      <c r="A29" s="473">
        <v>15</v>
      </c>
      <c r="B29" s="503" t="s">
        <v>410</v>
      </c>
      <c r="C29" s="597" t="s">
        <v>371</v>
      </c>
      <c r="D29" s="765"/>
      <c r="E29" s="774"/>
      <c r="F29" s="765"/>
      <c r="G29" s="766"/>
      <c r="H29" s="765"/>
      <c r="I29" s="766"/>
      <c r="J29" s="765">
        <v>9</v>
      </c>
      <c r="K29" s="766">
        <v>9</v>
      </c>
      <c r="L29" s="765">
        <v>7</v>
      </c>
      <c r="M29" s="766">
        <v>14</v>
      </c>
      <c r="N29" s="765"/>
      <c r="O29" s="766"/>
      <c r="P29" s="639">
        <f t="shared" si="0"/>
        <v>23</v>
      </c>
    </row>
    <row r="30" spans="1:16" ht="18" x14ac:dyDescent="0.4">
      <c r="A30" s="473">
        <v>15</v>
      </c>
      <c r="B30" s="505" t="s">
        <v>447</v>
      </c>
      <c r="C30" s="599" t="s">
        <v>372</v>
      </c>
      <c r="D30" s="765"/>
      <c r="E30" s="774"/>
      <c r="F30" s="765"/>
      <c r="G30" s="766"/>
      <c r="H30" s="765">
        <v>14</v>
      </c>
      <c r="I30" s="766">
        <v>4</v>
      </c>
      <c r="J30" s="765">
        <v>11</v>
      </c>
      <c r="K30" s="766">
        <v>7</v>
      </c>
      <c r="L30" s="765">
        <v>10</v>
      </c>
      <c r="M30" s="766">
        <v>8</v>
      </c>
      <c r="N30" s="765">
        <v>14</v>
      </c>
      <c r="O30" s="766">
        <v>4</v>
      </c>
      <c r="P30" s="639">
        <f t="shared" si="0"/>
        <v>23</v>
      </c>
    </row>
    <row r="31" spans="1:16" ht="18" x14ac:dyDescent="0.4">
      <c r="A31" s="473">
        <v>17</v>
      </c>
      <c r="B31" s="854" t="s">
        <v>445</v>
      </c>
      <c r="C31" s="597" t="s">
        <v>372</v>
      </c>
      <c r="D31" s="769">
        <v>14</v>
      </c>
      <c r="E31" s="776">
        <v>4</v>
      </c>
      <c r="F31" s="769">
        <v>14</v>
      </c>
      <c r="G31" s="770">
        <v>4</v>
      </c>
      <c r="H31" s="769">
        <v>17</v>
      </c>
      <c r="I31" s="770">
        <v>1</v>
      </c>
      <c r="J31" s="769">
        <v>15</v>
      </c>
      <c r="K31" s="770">
        <v>3</v>
      </c>
      <c r="L31" s="769">
        <v>13</v>
      </c>
      <c r="M31" s="770">
        <v>5</v>
      </c>
      <c r="N31" s="769">
        <v>13</v>
      </c>
      <c r="O31" s="770">
        <v>5</v>
      </c>
      <c r="P31" s="639">
        <f t="shared" si="0"/>
        <v>22</v>
      </c>
    </row>
    <row r="32" spans="1:16" ht="18" x14ac:dyDescent="0.4">
      <c r="A32" s="473">
        <v>18</v>
      </c>
      <c r="B32" s="506" t="s">
        <v>414</v>
      </c>
      <c r="C32" s="641" t="s">
        <v>371</v>
      </c>
      <c r="D32" s="786">
        <v>15</v>
      </c>
      <c r="E32" s="787">
        <v>3</v>
      </c>
      <c r="F32" s="786"/>
      <c r="G32" s="788"/>
      <c r="H32" s="786"/>
      <c r="I32" s="788"/>
      <c r="J32" s="786">
        <v>7</v>
      </c>
      <c r="K32" s="788">
        <v>14</v>
      </c>
      <c r="L32" s="786">
        <v>15</v>
      </c>
      <c r="M32" s="788">
        <v>3</v>
      </c>
      <c r="N32" s="786"/>
      <c r="O32" s="788"/>
      <c r="P32" s="639">
        <f t="shared" si="0"/>
        <v>20</v>
      </c>
    </row>
    <row r="33" spans="1:16" ht="18" x14ac:dyDescent="0.4">
      <c r="A33" s="473">
        <v>18</v>
      </c>
      <c r="B33" s="503" t="s">
        <v>499</v>
      </c>
      <c r="C33" s="597" t="s">
        <v>371</v>
      </c>
      <c r="D33" s="765"/>
      <c r="E33" s="774"/>
      <c r="F33" s="765"/>
      <c r="G33" s="766"/>
      <c r="H33" s="765"/>
      <c r="I33" s="766"/>
      <c r="J33" s="765">
        <v>6</v>
      </c>
      <c r="K33" s="766">
        <v>16</v>
      </c>
      <c r="L33" s="765"/>
      <c r="M33" s="766"/>
      <c r="N33" s="765"/>
      <c r="O33" s="766"/>
      <c r="P33" s="639">
        <f t="shared" si="0"/>
        <v>16</v>
      </c>
    </row>
    <row r="34" spans="1:16" ht="18" x14ac:dyDescent="0.4">
      <c r="A34" s="473">
        <v>20</v>
      </c>
      <c r="B34" s="503" t="s">
        <v>492</v>
      </c>
      <c r="C34" s="597" t="s">
        <v>373</v>
      </c>
      <c r="D34" s="765"/>
      <c r="E34" s="774"/>
      <c r="F34" s="765"/>
      <c r="G34" s="766"/>
      <c r="H34" s="765">
        <v>8</v>
      </c>
      <c r="I34" s="766">
        <v>12</v>
      </c>
      <c r="J34" s="765"/>
      <c r="K34" s="766"/>
      <c r="L34" s="765"/>
      <c r="M34" s="766"/>
      <c r="N34" s="765"/>
      <c r="O34" s="766"/>
      <c r="P34" s="639">
        <f t="shared" si="0"/>
        <v>12</v>
      </c>
    </row>
    <row r="35" spans="1:16" ht="18" x14ac:dyDescent="0.4">
      <c r="A35" s="473">
        <v>21</v>
      </c>
      <c r="B35" s="503" t="s">
        <v>488</v>
      </c>
      <c r="C35" s="597" t="s">
        <v>372</v>
      </c>
      <c r="D35" s="765"/>
      <c r="E35" s="774"/>
      <c r="F35" s="765">
        <v>11</v>
      </c>
      <c r="G35" s="766">
        <v>7</v>
      </c>
      <c r="H35" s="765"/>
      <c r="I35" s="766"/>
      <c r="J35" s="765"/>
      <c r="K35" s="766"/>
      <c r="L35" s="765"/>
      <c r="M35" s="766"/>
      <c r="N35" s="765"/>
      <c r="O35" s="766"/>
      <c r="P35" s="639">
        <f t="shared" si="0"/>
        <v>7</v>
      </c>
    </row>
    <row r="36" spans="1:16" ht="18.5" thickBot="1" x14ac:dyDescent="0.45">
      <c r="A36" s="487">
        <v>22</v>
      </c>
      <c r="B36" s="511" t="s">
        <v>479</v>
      </c>
      <c r="C36" s="601" t="s">
        <v>372</v>
      </c>
      <c r="D36" s="789">
        <v>16</v>
      </c>
      <c r="E36" s="790">
        <v>2</v>
      </c>
      <c r="F36" s="789"/>
      <c r="G36" s="791"/>
      <c r="H36" s="789"/>
      <c r="I36" s="791"/>
      <c r="J36" s="789"/>
      <c r="K36" s="791"/>
      <c r="L36" s="789"/>
      <c r="M36" s="791"/>
      <c r="N36" s="789"/>
      <c r="O36" s="791"/>
      <c r="P36" s="777">
        <f t="shared" si="0"/>
        <v>2</v>
      </c>
    </row>
    <row r="37" spans="1:16" ht="18.5" thickBot="1" x14ac:dyDescent="0.45">
      <c r="A37" s="1003" t="s">
        <v>461</v>
      </c>
      <c r="B37" s="1004"/>
      <c r="C37" s="1004"/>
      <c r="D37" s="1004"/>
      <c r="E37" s="1004"/>
      <c r="F37" s="1004"/>
      <c r="G37" s="1004"/>
      <c r="H37" s="1004"/>
      <c r="I37" s="1004"/>
      <c r="J37" s="1004"/>
      <c r="K37" s="1004"/>
      <c r="L37" s="1004"/>
      <c r="M37" s="1004"/>
      <c r="N37" s="1004"/>
      <c r="O37" s="1004"/>
      <c r="P37" s="1005"/>
    </row>
    <row r="38" spans="1:16" ht="18" x14ac:dyDescent="0.4">
      <c r="A38" s="732">
        <v>1</v>
      </c>
      <c r="B38" s="719" t="s">
        <v>460</v>
      </c>
      <c r="C38" s="596" t="s">
        <v>374</v>
      </c>
      <c r="D38" s="764">
        <v>2</v>
      </c>
      <c r="E38" s="771">
        <v>28</v>
      </c>
      <c r="F38" s="764">
        <v>8</v>
      </c>
      <c r="G38" s="771">
        <v>12</v>
      </c>
      <c r="H38" s="764">
        <v>16</v>
      </c>
      <c r="I38" s="771">
        <v>2</v>
      </c>
      <c r="J38" s="764"/>
      <c r="K38" s="771"/>
      <c r="L38" s="764"/>
      <c r="M38" s="771"/>
      <c r="N38" s="764">
        <v>2</v>
      </c>
      <c r="O38" s="771">
        <v>28</v>
      </c>
      <c r="P38" s="490">
        <f t="shared" ref="P38:P43" si="1">SUM(E38,G38,I38,K38,M38,O38)</f>
        <v>70</v>
      </c>
    </row>
    <row r="39" spans="1:16" ht="18" x14ac:dyDescent="0.4">
      <c r="A39" s="733">
        <v>2</v>
      </c>
      <c r="B39" s="875" t="s">
        <v>366</v>
      </c>
      <c r="C39" s="783" t="s">
        <v>374</v>
      </c>
      <c r="D39" s="765">
        <v>11</v>
      </c>
      <c r="E39" s="766">
        <v>7</v>
      </c>
      <c r="F39" s="765">
        <v>9</v>
      </c>
      <c r="G39" s="766">
        <v>9</v>
      </c>
      <c r="H39" s="765">
        <v>7</v>
      </c>
      <c r="I39" s="766">
        <v>14</v>
      </c>
      <c r="J39" s="765">
        <v>12</v>
      </c>
      <c r="K39" s="766">
        <v>6</v>
      </c>
      <c r="L39" s="765">
        <v>11</v>
      </c>
      <c r="M39" s="766">
        <v>7</v>
      </c>
      <c r="N39" s="765">
        <v>12</v>
      </c>
      <c r="O39" s="766">
        <v>6</v>
      </c>
      <c r="P39" s="514">
        <f t="shared" si="1"/>
        <v>49</v>
      </c>
    </row>
    <row r="40" spans="1:16" ht="18.5" thickBot="1" x14ac:dyDescent="0.45">
      <c r="A40" s="778">
        <v>3</v>
      </c>
      <c r="B40" s="734" t="s">
        <v>485</v>
      </c>
      <c r="C40" s="763" t="s">
        <v>374</v>
      </c>
      <c r="D40" s="765"/>
      <c r="E40" s="766"/>
      <c r="F40" s="765">
        <v>7</v>
      </c>
      <c r="G40" s="766">
        <v>14</v>
      </c>
      <c r="H40" s="765"/>
      <c r="I40" s="766"/>
      <c r="J40" s="765">
        <v>13</v>
      </c>
      <c r="K40" s="766">
        <v>5</v>
      </c>
      <c r="L40" s="765"/>
      <c r="M40" s="766"/>
      <c r="N40" s="765">
        <v>11</v>
      </c>
      <c r="O40" s="766">
        <v>7</v>
      </c>
      <c r="P40" s="514">
        <f t="shared" si="1"/>
        <v>26</v>
      </c>
    </row>
    <row r="41" spans="1:16" ht="18" x14ac:dyDescent="0.4">
      <c r="A41" s="792">
        <v>4</v>
      </c>
      <c r="B41" s="506" t="s">
        <v>491</v>
      </c>
      <c r="C41" s="763" t="s">
        <v>374</v>
      </c>
      <c r="D41" s="769"/>
      <c r="E41" s="770"/>
      <c r="F41" s="769"/>
      <c r="G41" s="770"/>
      <c r="H41" s="769">
        <v>3</v>
      </c>
      <c r="I41" s="770">
        <v>24</v>
      </c>
      <c r="J41" s="769"/>
      <c r="K41" s="770"/>
      <c r="L41" s="769"/>
      <c r="M41" s="770"/>
      <c r="N41" s="769"/>
      <c r="O41" s="770"/>
      <c r="P41" s="514">
        <f t="shared" si="1"/>
        <v>24</v>
      </c>
    </row>
    <row r="42" spans="1:16" ht="18" x14ac:dyDescent="0.4">
      <c r="A42" s="725">
        <v>5</v>
      </c>
      <c r="B42" s="716" t="s">
        <v>436</v>
      </c>
      <c r="C42" s="761" t="s">
        <v>374</v>
      </c>
      <c r="D42" s="769"/>
      <c r="E42" s="770"/>
      <c r="F42" s="769">
        <v>13</v>
      </c>
      <c r="G42" s="770">
        <v>5</v>
      </c>
      <c r="H42" s="769">
        <v>12</v>
      </c>
      <c r="I42" s="770">
        <v>6</v>
      </c>
      <c r="J42" s="769">
        <v>17</v>
      </c>
      <c r="K42" s="770">
        <v>1</v>
      </c>
      <c r="L42" s="769"/>
      <c r="M42" s="770"/>
      <c r="N42" s="769"/>
      <c r="O42" s="770"/>
      <c r="P42" s="473">
        <f t="shared" si="1"/>
        <v>12</v>
      </c>
    </row>
    <row r="43" spans="1:16" ht="18.5" thickBot="1" x14ac:dyDescent="0.45">
      <c r="A43" s="725">
        <v>5</v>
      </c>
      <c r="B43" s="779" t="s">
        <v>489</v>
      </c>
      <c r="C43" s="780" t="s">
        <v>374</v>
      </c>
      <c r="D43" s="767"/>
      <c r="E43" s="772"/>
      <c r="F43" s="767">
        <v>15</v>
      </c>
      <c r="G43" s="772">
        <v>3</v>
      </c>
      <c r="H43" s="767">
        <v>15</v>
      </c>
      <c r="I43" s="772">
        <v>3</v>
      </c>
      <c r="J43" s="767">
        <v>16</v>
      </c>
      <c r="K43" s="772">
        <v>2</v>
      </c>
      <c r="L43" s="767">
        <v>14</v>
      </c>
      <c r="M43" s="772">
        <v>4</v>
      </c>
      <c r="N43" s="767"/>
      <c r="O43" s="772"/>
      <c r="P43" s="517">
        <f t="shared" si="1"/>
        <v>12</v>
      </c>
    </row>
  </sheetData>
  <sortState xmlns:xlrd2="http://schemas.microsoft.com/office/spreadsheetml/2017/richdata2" ref="B38:P43">
    <sortCondition descending="1" ref="P38:P43"/>
  </sortState>
  <mergeCells count="11">
    <mergeCell ref="A37:P37"/>
    <mergeCell ref="J13:K13"/>
    <mergeCell ref="L13:M13"/>
    <mergeCell ref="N13:O13"/>
    <mergeCell ref="P13:P14"/>
    <mergeCell ref="A13:A14"/>
    <mergeCell ref="B13:B14"/>
    <mergeCell ref="C13:C14"/>
    <mergeCell ref="D13:E13"/>
    <mergeCell ref="F13:G13"/>
    <mergeCell ref="H13:I13"/>
  </mergeCells>
  <pageMargins left="0.25" right="0.12" top="0.75" bottom="0.75" header="0.3" footer="0.3"/>
  <pageSetup paperSize="9" scale="8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published="0" codeName="Ark18"/>
  <dimension ref="A1:P45"/>
  <sheetViews>
    <sheetView zoomScaleNormal="100" workbookViewId="0">
      <selection sqref="A1:IV1"/>
    </sheetView>
  </sheetViews>
  <sheetFormatPr baseColWidth="10" defaultColWidth="9.1796875" defaultRowHeight="13" x14ac:dyDescent="0.3"/>
  <cols>
    <col min="1" max="1" width="4.81640625" customWidth="1"/>
    <col min="2" max="2" width="15.453125" bestFit="1" customWidth="1"/>
    <col min="3" max="8" width="3.453125" bestFit="1" customWidth="1"/>
    <col min="9" max="9" width="3.453125" style="4" bestFit="1" customWidth="1"/>
    <col min="10" max="10" width="3.453125" style="1" bestFit="1" customWidth="1"/>
    <col min="11" max="11" width="3.453125" style="4" bestFit="1" customWidth="1"/>
    <col min="12" max="12" width="3.453125" style="2" bestFit="1" customWidth="1"/>
    <col min="13" max="13" width="3.453125" style="12" bestFit="1" customWidth="1"/>
    <col min="14" max="14" width="3.453125" style="2" bestFit="1" customWidth="1"/>
    <col min="15" max="15" width="6.7265625" bestFit="1" customWidth="1"/>
    <col min="16" max="16" width="8.54296875" bestFit="1" customWidth="1"/>
  </cols>
  <sheetData>
    <row r="1" spans="1:16" ht="18.5" x14ac:dyDescent="0.45">
      <c r="A1" s="64" t="s">
        <v>164</v>
      </c>
      <c r="B1" s="43"/>
      <c r="C1" s="41"/>
      <c r="D1" s="41"/>
      <c r="E1" s="41"/>
      <c r="F1" s="44"/>
      <c r="G1" s="41"/>
      <c r="H1" s="44"/>
      <c r="I1" s="7"/>
      <c r="J1" s="41"/>
      <c r="K1" s="7"/>
    </row>
    <row r="2" spans="1:16" ht="15.5" x14ac:dyDescent="0.35">
      <c r="A2" s="13" t="s">
        <v>161</v>
      </c>
      <c r="B2" s="14"/>
      <c r="C2" s="5"/>
      <c r="D2" s="5"/>
      <c r="E2" s="5"/>
      <c r="F2" s="7"/>
      <c r="G2" s="5"/>
      <c r="H2" s="7"/>
      <c r="I2" s="7"/>
      <c r="J2" s="5"/>
      <c r="K2" s="7"/>
    </row>
    <row r="3" spans="1:16" ht="18" x14ac:dyDescent="0.4">
      <c r="A3" s="220" t="s">
        <v>184</v>
      </c>
      <c r="B3" s="6"/>
      <c r="C3" s="5"/>
      <c r="D3" s="5"/>
      <c r="E3" s="5"/>
      <c r="F3" s="7"/>
      <c r="G3" s="5"/>
      <c r="H3" s="7"/>
      <c r="I3" s="7"/>
      <c r="J3" s="5"/>
      <c r="K3" s="7"/>
    </row>
    <row r="4" spans="1:16" ht="15.5" x14ac:dyDescent="0.35">
      <c r="A4" s="13" t="s">
        <v>131</v>
      </c>
      <c r="B4" s="6"/>
      <c r="C4" s="5"/>
      <c r="D4" s="5"/>
      <c r="E4" s="5"/>
      <c r="F4" s="7"/>
      <c r="G4" s="5"/>
      <c r="H4" s="7"/>
      <c r="I4" s="7"/>
      <c r="J4" s="5"/>
      <c r="K4" s="7"/>
    </row>
    <row r="5" spans="1:16" ht="15.5" x14ac:dyDescent="0.35">
      <c r="A5" s="13" t="s">
        <v>9</v>
      </c>
      <c r="B5" s="6"/>
      <c r="C5" s="5"/>
      <c r="D5" s="5"/>
      <c r="E5" s="5"/>
      <c r="F5" s="7"/>
      <c r="G5" s="5"/>
      <c r="H5" s="7"/>
      <c r="I5" s="7"/>
      <c r="J5" s="5"/>
      <c r="K5" s="7"/>
    </row>
    <row r="6" spans="1:16" ht="15.5" x14ac:dyDescent="0.35">
      <c r="A6" s="13" t="s">
        <v>14</v>
      </c>
      <c r="B6" s="6"/>
      <c r="C6" s="5"/>
      <c r="D6" s="5"/>
      <c r="E6" s="5"/>
      <c r="F6" s="7"/>
      <c r="G6" s="5"/>
      <c r="H6" s="7"/>
      <c r="I6" s="7"/>
      <c r="J6" s="5"/>
      <c r="K6" s="7"/>
    </row>
    <row r="7" spans="1:16" ht="15.5" x14ac:dyDescent="0.35">
      <c r="A7" s="66" t="s">
        <v>134</v>
      </c>
      <c r="C7" s="5"/>
      <c r="D7" s="5"/>
      <c r="E7" s="5"/>
      <c r="F7" s="7"/>
      <c r="G7" s="5"/>
      <c r="H7" s="7"/>
      <c r="I7" s="7"/>
      <c r="J7" s="5"/>
      <c r="K7" s="7"/>
    </row>
    <row r="8" spans="1:16" ht="15.5" x14ac:dyDescent="0.35">
      <c r="A8" s="13" t="s">
        <v>132</v>
      </c>
      <c r="B8" s="6"/>
      <c r="C8" s="5"/>
      <c r="D8" s="5"/>
      <c r="E8" s="5"/>
      <c r="F8" s="7"/>
      <c r="G8" s="5"/>
      <c r="H8" s="7"/>
      <c r="I8" s="7"/>
      <c r="J8" s="5"/>
      <c r="K8" s="7"/>
    </row>
    <row r="9" spans="1:16" ht="15.5" x14ac:dyDescent="0.35">
      <c r="A9" s="13" t="s">
        <v>133</v>
      </c>
      <c r="B9" s="6"/>
      <c r="C9" s="5"/>
      <c r="D9" s="5"/>
      <c r="E9" s="5"/>
      <c r="F9" s="7"/>
      <c r="G9" s="5"/>
      <c r="H9" s="7"/>
      <c r="I9" s="7"/>
      <c r="J9" s="5"/>
      <c r="K9" s="7"/>
    </row>
    <row r="10" spans="1:16" ht="15.5" x14ac:dyDescent="0.35">
      <c r="A10" s="67" t="s">
        <v>12</v>
      </c>
      <c r="B10" s="6"/>
      <c r="C10" s="5"/>
      <c r="D10" s="5"/>
      <c r="E10" s="5"/>
      <c r="F10" s="7"/>
      <c r="G10" s="5"/>
      <c r="H10" s="7"/>
      <c r="I10" s="7"/>
      <c r="J10" s="5"/>
      <c r="K10" s="7"/>
    </row>
    <row r="11" spans="1:16" ht="15.5" x14ac:dyDescent="0.35">
      <c r="A11" s="67" t="s">
        <v>13</v>
      </c>
      <c r="B11" s="6"/>
      <c r="C11" s="5"/>
      <c r="D11" s="5"/>
      <c r="E11" s="5"/>
      <c r="F11" s="7"/>
      <c r="G11" s="5"/>
      <c r="H11" s="7"/>
      <c r="I11" s="7"/>
      <c r="J11" s="5"/>
      <c r="K11" s="7"/>
    </row>
    <row r="12" spans="1:16" ht="3" customHeight="1" thickBot="1" x14ac:dyDescent="0.35">
      <c r="A12" s="211"/>
      <c r="B12" s="211"/>
      <c r="C12" s="212"/>
      <c r="D12" s="212"/>
      <c r="E12" s="212"/>
      <c r="F12" s="212"/>
      <c r="G12" s="213"/>
      <c r="H12" s="212"/>
      <c r="I12" s="214"/>
      <c r="J12" s="212"/>
      <c r="K12" s="214"/>
      <c r="L12" s="262"/>
      <c r="M12" s="213"/>
      <c r="N12" s="262"/>
      <c r="O12" s="211"/>
      <c r="P12" s="211"/>
    </row>
    <row r="13" spans="1:16" ht="13.5" thickBot="1" x14ac:dyDescent="0.35">
      <c r="A13" s="68"/>
      <c r="B13" s="10"/>
      <c r="C13" s="1012">
        <v>41298</v>
      </c>
      <c r="D13" s="1013"/>
      <c r="E13" s="1012">
        <v>41319</v>
      </c>
      <c r="F13" s="1013"/>
      <c r="G13" s="1012">
        <v>41340</v>
      </c>
      <c r="H13" s="1013"/>
      <c r="I13" s="1012">
        <v>41382</v>
      </c>
      <c r="J13" s="1013"/>
      <c r="K13" s="1012">
        <v>41417</v>
      </c>
      <c r="L13" s="1013"/>
      <c r="M13" s="1012">
        <v>41431</v>
      </c>
      <c r="N13" s="1013"/>
      <c r="O13" s="28" t="s">
        <v>111</v>
      </c>
      <c r="P13" s="138" t="s">
        <v>11</v>
      </c>
    </row>
    <row r="14" spans="1:16" ht="16" thickBot="1" x14ac:dyDescent="0.4">
      <c r="A14" s="109" t="s">
        <v>5</v>
      </c>
      <c r="B14" s="110" t="s">
        <v>3</v>
      </c>
      <c r="C14" s="17" t="s">
        <v>0</v>
      </c>
      <c r="D14" s="18" t="s">
        <v>1</v>
      </c>
      <c r="E14" s="17" t="s">
        <v>0</v>
      </c>
      <c r="F14" s="18" t="s">
        <v>1</v>
      </c>
      <c r="G14" s="17" t="s">
        <v>0</v>
      </c>
      <c r="H14" s="18" t="s">
        <v>1</v>
      </c>
      <c r="I14" s="17" t="s">
        <v>0</v>
      </c>
      <c r="J14" s="18" t="s">
        <v>1</v>
      </c>
      <c r="K14" s="146" t="s">
        <v>0</v>
      </c>
      <c r="L14" s="18" t="s">
        <v>1</v>
      </c>
      <c r="M14" s="17" t="s">
        <v>0</v>
      </c>
      <c r="N14" s="37" t="s">
        <v>1</v>
      </c>
      <c r="O14" s="142" t="s">
        <v>4</v>
      </c>
      <c r="P14" s="38"/>
    </row>
    <row r="15" spans="1:16" x14ac:dyDescent="0.3">
      <c r="A15" s="264">
        <v>1</v>
      </c>
      <c r="B15" s="217" t="s">
        <v>26</v>
      </c>
      <c r="C15" s="22">
        <v>3</v>
      </c>
      <c r="D15" s="23">
        <v>11</v>
      </c>
      <c r="E15" s="22">
        <v>2</v>
      </c>
      <c r="F15" s="23">
        <v>15</v>
      </c>
      <c r="G15" s="22"/>
      <c r="H15" s="23"/>
      <c r="I15" s="72">
        <v>4</v>
      </c>
      <c r="J15" s="73">
        <v>12</v>
      </c>
      <c r="K15" s="22">
        <v>3</v>
      </c>
      <c r="L15" s="23">
        <v>12</v>
      </c>
      <c r="M15" s="50">
        <v>4</v>
      </c>
      <c r="N15" s="23">
        <v>7</v>
      </c>
      <c r="O15" s="19">
        <f t="shared" ref="O15:O45" si="0">SUM(D15,F15,H15,J15,L15,N15)</f>
        <v>57</v>
      </c>
      <c r="P15" s="264">
        <f t="shared" ref="P15:P45" si="1">O15</f>
        <v>57</v>
      </c>
    </row>
    <row r="16" spans="1:16" x14ac:dyDescent="0.3">
      <c r="A16" s="219">
        <v>2</v>
      </c>
      <c r="B16" s="215" t="s">
        <v>179</v>
      </c>
      <c r="C16" s="158"/>
      <c r="D16" s="71"/>
      <c r="E16" s="158"/>
      <c r="F16" s="71"/>
      <c r="G16" s="24">
        <v>4</v>
      </c>
      <c r="H16" s="25">
        <v>9</v>
      </c>
      <c r="I16" s="24">
        <v>3</v>
      </c>
      <c r="J16" s="25">
        <v>14</v>
      </c>
      <c r="K16" s="24">
        <v>2</v>
      </c>
      <c r="L16" s="25">
        <v>15</v>
      </c>
      <c r="M16" s="24">
        <v>2</v>
      </c>
      <c r="N16" s="25">
        <v>12</v>
      </c>
      <c r="O16" s="20">
        <f t="shared" si="0"/>
        <v>50</v>
      </c>
      <c r="P16" s="219">
        <f t="shared" si="1"/>
        <v>50</v>
      </c>
    </row>
    <row r="17" spans="1:16" x14ac:dyDescent="0.3">
      <c r="A17" s="20">
        <v>3</v>
      </c>
      <c r="B17" s="21" t="s">
        <v>22</v>
      </c>
      <c r="C17" s="24"/>
      <c r="D17" s="25"/>
      <c r="E17" s="24"/>
      <c r="F17" s="25"/>
      <c r="G17" s="24">
        <v>1</v>
      </c>
      <c r="H17" s="25">
        <v>17</v>
      </c>
      <c r="I17" s="24">
        <v>2</v>
      </c>
      <c r="J17" s="25">
        <v>17</v>
      </c>
      <c r="K17" s="24"/>
      <c r="L17" s="25"/>
      <c r="M17" s="24">
        <v>1</v>
      </c>
      <c r="N17" s="25">
        <v>15</v>
      </c>
      <c r="O17" s="20">
        <f t="shared" si="0"/>
        <v>49</v>
      </c>
      <c r="P17" s="20">
        <f t="shared" si="1"/>
        <v>49</v>
      </c>
    </row>
    <row r="18" spans="1:16" x14ac:dyDescent="0.3">
      <c r="A18" s="20">
        <v>3</v>
      </c>
      <c r="B18" s="21" t="s">
        <v>168</v>
      </c>
      <c r="C18" s="24">
        <v>1</v>
      </c>
      <c r="D18" s="25">
        <v>17</v>
      </c>
      <c r="E18" s="24"/>
      <c r="F18" s="25"/>
      <c r="G18" s="24">
        <v>2</v>
      </c>
      <c r="H18" s="25">
        <v>14</v>
      </c>
      <c r="I18" s="24"/>
      <c r="J18" s="25"/>
      <c r="K18" s="24">
        <v>1</v>
      </c>
      <c r="L18" s="25">
        <v>18</v>
      </c>
      <c r="M18" s="51"/>
      <c r="N18" s="25"/>
      <c r="O18" s="20">
        <f t="shared" si="0"/>
        <v>49</v>
      </c>
      <c r="P18" s="20">
        <f t="shared" si="1"/>
        <v>49</v>
      </c>
    </row>
    <row r="19" spans="1:16" x14ac:dyDescent="0.3">
      <c r="A19" s="20">
        <v>5</v>
      </c>
      <c r="B19" s="21" t="s">
        <v>146</v>
      </c>
      <c r="C19" s="24">
        <v>2</v>
      </c>
      <c r="D19" s="25">
        <v>14</v>
      </c>
      <c r="E19" s="24">
        <v>7</v>
      </c>
      <c r="F19" s="25">
        <v>7</v>
      </c>
      <c r="G19" s="24"/>
      <c r="H19" s="25"/>
      <c r="I19" s="24">
        <v>6</v>
      </c>
      <c r="J19" s="25">
        <v>10</v>
      </c>
      <c r="K19" s="24">
        <v>6</v>
      </c>
      <c r="L19" s="25">
        <v>8</v>
      </c>
      <c r="M19" s="51">
        <v>9</v>
      </c>
      <c r="N19" s="25">
        <v>2</v>
      </c>
      <c r="O19" s="20">
        <f t="shared" si="0"/>
        <v>41</v>
      </c>
      <c r="P19" s="20">
        <f t="shared" si="1"/>
        <v>41</v>
      </c>
    </row>
    <row r="20" spans="1:16" x14ac:dyDescent="0.3">
      <c r="A20" s="216">
        <v>6</v>
      </c>
      <c r="B20" s="263" t="s">
        <v>34</v>
      </c>
      <c r="C20" s="24">
        <v>5</v>
      </c>
      <c r="D20" s="25">
        <v>8</v>
      </c>
      <c r="E20" s="24">
        <v>8</v>
      </c>
      <c r="F20" s="25">
        <v>6</v>
      </c>
      <c r="G20" s="24">
        <v>8</v>
      </c>
      <c r="H20" s="25">
        <v>5</v>
      </c>
      <c r="I20" s="24">
        <v>10</v>
      </c>
      <c r="J20" s="25">
        <v>6</v>
      </c>
      <c r="K20" s="24">
        <v>10</v>
      </c>
      <c r="L20" s="25">
        <v>4</v>
      </c>
      <c r="M20" s="51"/>
      <c r="N20" s="25"/>
      <c r="O20" s="20">
        <f t="shared" si="0"/>
        <v>29</v>
      </c>
      <c r="P20" s="216">
        <f t="shared" si="1"/>
        <v>29</v>
      </c>
    </row>
    <row r="21" spans="1:16" x14ac:dyDescent="0.3">
      <c r="A21" s="20">
        <v>7</v>
      </c>
      <c r="B21" s="21" t="s">
        <v>144</v>
      </c>
      <c r="C21" s="24"/>
      <c r="D21" s="25"/>
      <c r="E21" s="24">
        <v>3</v>
      </c>
      <c r="F21" s="25">
        <v>12</v>
      </c>
      <c r="G21" s="24"/>
      <c r="H21" s="25"/>
      <c r="I21" s="24">
        <v>9</v>
      </c>
      <c r="J21" s="25">
        <v>7</v>
      </c>
      <c r="K21" s="24"/>
      <c r="L21" s="25"/>
      <c r="M21" s="51">
        <v>3</v>
      </c>
      <c r="N21" s="25">
        <v>9</v>
      </c>
      <c r="O21" s="20">
        <f t="shared" si="0"/>
        <v>28</v>
      </c>
      <c r="P21" s="20">
        <f t="shared" si="1"/>
        <v>28</v>
      </c>
    </row>
    <row r="22" spans="1:16" x14ac:dyDescent="0.3">
      <c r="A22" s="20">
        <v>8</v>
      </c>
      <c r="B22" s="21" t="s">
        <v>30</v>
      </c>
      <c r="C22" s="24"/>
      <c r="D22" s="25"/>
      <c r="E22" s="24">
        <v>9</v>
      </c>
      <c r="F22" s="25">
        <v>5</v>
      </c>
      <c r="G22" s="24">
        <v>10</v>
      </c>
      <c r="H22" s="25">
        <v>3</v>
      </c>
      <c r="I22" s="24">
        <v>7</v>
      </c>
      <c r="J22" s="25">
        <v>9</v>
      </c>
      <c r="K22" s="24">
        <v>12</v>
      </c>
      <c r="L22" s="25">
        <v>2</v>
      </c>
      <c r="M22" s="51">
        <v>5</v>
      </c>
      <c r="N22" s="25">
        <v>6</v>
      </c>
      <c r="O22" s="20">
        <f t="shared" si="0"/>
        <v>25</v>
      </c>
      <c r="P22" s="20">
        <f t="shared" si="1"/>
        <v>25</v>
      </c>
    </row>
    <row r="23" spans="1:16" x14ac:dyDescent="0.3">
      <c r="A23" s="20">
        <v>9</v>
      </c>
      <c r="B23" s="21" t="s">
        <v>33</v>
      </c>
      <c r="C23" s="24">
        <v>7</v>
      </c>
      <c r="D23" s="25">
        <v>6</v>
      </c>
      <c r="E23" s="24">
        <v>11</v>
      </c>
      <c r="F23" s="25">
        <v>3</v>
      </c>
      <c r="G23" s="24"/>
      <c r="H23" s="25"/>
      <c r="I23" s="24">
        <v>13</v>
      </c>
      <c r="J23" s="25">
        <v>3</v>
      </c>
      <c r="K23" s="24">
        <v>4</v>
      </c>
      <c r="L23" s="25">
        <v>10</v>
      </c>
      <c r="M23" s="24"/>
      <c r="N23" s="25"/>
      <c r="O23" s="20">
        <f t="shared" si="0"/>
        <v>22</v>
      </c>
      <c r="P23" s="20">
        <f t="shared" si="1"/>
        <v>22</v>
      </c>
    </row>
    <row r="24" spans="1:16" x14ac:dyDescent="0.3">
      <c r="A24" s="20">
        <v>10</v>
      </c>
      <c r="B24" s="21" t="s">
        <v>29</v>
      </c>
      <c r="C24" s="24"/>
      <c r="D24" s="25"/>
      <c r="E24" s="24">
        <v>5</v>
      </c>
      <c r="F24" s="25">
        <v>9</v>
      </c>
      <c r="G24" s="145"/>
      <c r="H24" s="144"/>
      <c r="I24" s="24">
        <v>5</v>
      </c>
      <c r="J24" s="25">
        <v>11</v>
      </c>
      <c r="K24" s="24"/>
      <c r="L24" s="25"/>
      <c r="M24" s="24"/>
      <c r="N24" s="25"/>
      <c r="O24" s="20">
        <f t="shared" si="0"/>
        <v>20</v>
      </c>
      <c r="P24" s="20">
        <f t="shared" si="1"/>
        <v>20</v>
      </c>
    </row>
    <row r="25" spans="1:16" x14ac:dyDescent="0.3">
      <c r="A25" s="20">
        <v>10</v>
      </c>
      <c r="B25" s="21" t="s">
        <v>24</v>
      </c>
      <c r="C25" s="158"/>
      <c r="D25" s="71"/>
      <c r="E25" s="158"/>
      <c r="F25" s="71"/>
      <c r="G25" s="158"/>
      <c r="H25" s="71"/>
      <c r="I25" s="24">
        <v>1</v>
      </c>
      <c r="J25" s="25">
        <v>20</v>
      </c>
      <c r="K25" s="24"/>
      <c r="L25" s="25"/>
      <c r="M25" s="24"/>
      <c r="N25" s="25"/>
      <c r="O25" s="20">
        <f t="shared" si="0"/>
        <v>20</v>
      </c>
      <c r="P25" s="20">
        <f t="shared" si="1"/>
        <v>20</v>
      </c>
    </row>
    <row r="26" spans="1:16" x14ac:dyDescent="0.3">
      <c r="A26" s="20">
        <v>12</v>
      </c>
      <c r="B26" s="21" t="s">
        <v>47</v>
      </c>
      <c r="C26" s="24">
        <v>6</v>
      </c>
      <c r="D26" s="25">
        <v>7</v>
      </c>
      <c r="E26" s="143"/>
      <c r="F26" s="144"/>
      <c r="G26" s="24">
        <v>7</v>
      </c>
      <c r="H26" s="25">
        <v>6</v>
      </c>
      <c r="I26" s="24"/>
      <c r="J26" s="25"/>
      <c r="K26" s="24"/>
      <c r="L26" s="25"/>
      <c r="M26" s="24">
        <v>6</v>
      </c>
      <c r="N26" s="25">
        <v>5</v>
      </c>
      <c r="O26" s="20">
        <f t="shared" si="0"/>
        <v>18</v>
      </c>
      <c r="P26" s="20">
        <f t="shared" si="1"/>
        <v>18</v>
      </c>
    </row>
    <row r="27" spans="1:16" x14ac:dyDescent="0.3">
      <c r="A27" s="20">
        <v>12</v>
      </c>
      <c r="B27" s="21" t="s">
        <v>119</v>
      </c>
      <c r="C27" s="24"/>
      <c r="D27" s="25"/>
      <c r="E27" s="24">
        <v>4</v>
      </c>
      <c r="F27" s="25">
        <v>10</v>
      </c>
      <c r="G27" s="24">
        <v>5</v>
      </c>
      <c r="H27" s="25">
        <v>8</v>
      </c>
      <c r="I27" s="24"/>
      <c r="J27" s="25"/>
      <c r="K27" s="24"/>
      <c r="L27" s="25"/>
      <c r="M27" s="51"/>
      <c r="N27" s="25"/>
      <c r="O27" s="20">
        <f t="shared" si="0"/>
        <v>18</v>
      </c>
      <c r="P27" s="20">
        <f t="shared" si="1"/>
        <v>18</v>
      </c>
    </row>
    <row r="28" spans="1:16" x14ac:dyDescent="0.3">
      <c r="A28" s="20">
        <v>12</v>
      </c>
      <c r="B28" s="21" t="s">
        <v>175</v>
      </c>
      <c r="C28" s="24"/>
      <c r="D28" s="25"/>
      <c r="E28" s="24">
        <v>1</v>
      </c>
      <c r="F28" s="25">
        <v>18</v>
      </c>
      <c r="G28" s="24"/>
      <c r="H28" s="25"/>
      <c r="I28" s="24"/>
      <c r="J28" s="25"/>
      <c r="K28" s="24"/>
      <c r="L28" s="25"/>
      <c r="M28" s="24"/>
      <c r="N28" s="25"/>
      <c r="O28" s="20">
        <f t="shared" si="0"/>
        <v>18</v>
      </c>
      <c r="P28" s="20">
        <f t="shared" si="1"/>
        <v>18</v>
      </c>
    </row>
    <row r="29" spans="1:16" x14ac:dyDescent="0.3">
      <c r="A29" s="20">
        <v>15</v>
      </c>
      <c r="B29" s="21" t="s">
        <v>169</v>
      </c>
      <c r="C29" s="24">
        <v>4</v>
      </c>
      <c r="D29" s="25">
        <v>9</v>
      </c>
      <c r="E29" s="24"/>
      <c r="F29" s="25"/>
      <c r="G29" s="24"/>
      <c r="H29" s="25"/>
      <c r="I29" s="24"/>
      <c r="J29" s="25"/>
      <c r="K29" s="24">
        <v>9</v>
      </c>
      <c r="L29" s="25">
        <v>5</v>
      </c>
      <c r="M29" s="51"/>
      <c r="N29" s="25"/>
      <c r="O29" s="20">
        <f t="shared" si="0"/>
        <v>14</v>
      </c>
      <c r="P29" s="20">
        <f t="shared" si="1"/>
        <v>14</v>
      </c>
    </row>
    <row r="30" spans="1:16" x14ac:dyDescent="0.3">
      <c r="A30" s="20">
        <v>16</v>
      </c>
      <c r="B30" s="21" t="s">
        <v>118</v>
      </c>
      <c r="C30" s="158"/>
      <c r="D30" s="71"/>
      <c r="E30" s="158"/>
      <c r="F30" s="71"/>
      <c r="G30" s="24">
        <v>6</v>
      </c>
      <c r="H30" s="25">
        <v>7</v>
      </c>
      <c r="I30" s="24">
        <v>11</v>
      </c>
      <c r="J30" s="25">
        <v>5</v>
      </c>
      <c r="K30" s="24"/>
      <c r="L30" s="25"/>
      <c r="M30" s="24"/>
      <c r="N30" s="25"/>
      <c r="O30" s="20">
        <f t="shared" si="0"/>
        <v>12</v>
      </c>
      <c r="P30" s="20">
        <f t="shared" si="1"/>
        <v>12</v>
      </c>
    </row>
    <row r="31" spans="1:16" x14ac:dyDescent="0.3">
      <c r="A31" s="20">
        <v>17</v>
      </c>
      <c r="B31" s="21" t="s">
        <v>180</v>
      </c>
      <c r="C31" s="158"/>
      <c r="D31" s="71"/>
      <c r="E31" s="158"/>
      <c r="F31" s="71"/>
      <c r="G31" s="24">
        <v>3</v>
      </c>
      <c r="H31" s="25">
        <v>11</v>
      </c>
      <c r="I31" s="24"/>
      <c r="J31" s="144"/>
      <c r="K31" s="24"/>
      <c r="L31" s="25"/>
      <c r="M31" s="24"/>
      <c r="N31" s="25"/>
      <c r="O31" s="20">
        <f t="shared" si="0"/>
        <v>11</v>
      </c>
      <c r="P31" s="20">
        <f t="shared" si="1"/>
        <v>11</v>
      </c>
    </row>
    <row r="32" spans="1:16" x14ac:dyDescent="0.3">
      <c r="A32" s="20">
        <v>18</v>
      </c>
      <c r="B32" s="21" t="s">
        <v>172</v>
      </c>
      <c r="C32" s="24">
        <v>10</v>
      </c>
      <c r="D32" s="25">
        <v>3</v>
      </c>
      <c r="E32" s="24">
        <v>10</v>
      </c>
      <c r="F32" s="25">
        <v>4</v>
      </c>
      <c r="G32" s="24"/>
      <c r="H32" s="25"/>
      <c r="I32" s="24">
        <v>14</v>
      </c>
      <c r="J32" s="25">
        <v>2</v>
      </c>
      <c r="K32" s="24"/>
      <c r="L32" s="25"/>
      <c r="M32" s="24"/>
      <c r="N32" s="25"/>
      <c r="O32" s="20">
        <f t="shared" si="0"/>
        <v>9</v>
      </c>
      <c r="P32" s="20">
        <f t="shared" si="1"/>
        <v>9</v>
      </c>
    </row>
    <row r="33" spans="1:16" x14ac:dyDescent="0.3">
      <c r="A33" s="20">
        <v>18</v>
      </c>
      <c r="B33" s="21" t="s">
        <v>41</v>
      </c>
      <c r="C33" s="158"/>
      <c r="D33" s="71"/>
      <c r="E33" s="158"/>
      <c r="F33" s="71"/>
      <c r="G33" s="24">
        <v>11</v>
      </c>
      <c r="H33" s="25">
        <v>2</v>
      </c>
      <c r="I33" s="24">
        <v>12</v>
      </c>
      <c r="J33" s="25">
        <v>4</v>
      </c>
      <c r="K33" s="24">
        <v>11</v>
      </c>
      <c r="L33" s="25">
        <v>3</v>
      </c>
      <c r="M33" s="24"/>
      <c r="N33" s="25"/>
      <c r="O33" s="20">
        <f t="shared" si="0"/>
        <v>9</v>
      </c>
      <c r="P33" s="20">
        <f t="shared" si="1"/>
        <v>9</v>
      </c>
    </row>
    <row r="34" spans="1:16" x14ac:dyDescent="0.3">
      <c r="A34" s="20">
        <v>20</v>
      </c>
      <c r="B34" s="21" t="s">
        <v>176</v>
      </c>
      <c r="C34" s="143"/>
      <c r="D34" s="144"/>
      <c r="E34" s="24">
        <v>6</v>
      </c>
      <c r="F34" s="25">
        <v>8</v>
      </c>
      <c r="G34" s="24"/>
      <c r="H34" s="25"/>
      <c r="I34" s="24"/>
      <c r="J34" s="144"/>
      <c r="K34" s="24"/>
      <c r="L34" s="25"/>
      <c r="M34" s="24"/>
      <c r="N34" s="25"/>
      <c r="O34" s="147">
        <f t="shared" si="0"/>
        <v>8</v>
      </c>
      <c r="P34" s="20">
        <f t="shared" si="1"/>
        <v>8</v>
      </c>
    </row>
    <row r="35" spans="1:16" x14ac:dyDescent="0.3">
      <c r="A35" s="20">
        <v>20</v>
      </c>
      <c r="B35" s="21" t="s">
        <v>75</v>
      </c>
      <c r="C35" s="158"/>
      <c r="D35" s="71"/>
      <c r="E35" s="158"/>
      <c r="F35" s="71"/>
      <c r="G35" s="158"/>
      <c r="H35" s="71"/>
      <c r="I35" s="24">
        <v>8</v>
      </c>
      <c r="J35" s="25">
        <v>8</v>
      </c>
      <c r="K35" s="24"/>
      <c r="L35" s="25"/>
      <c r="M35" s="24"/>
      <c r="N35" s="25"/>
      <c r="O35" s="147">
        <f t="shared" si="0"/>
        <v>8</v>
      </c>
      <c r="P35" s="20">
        <f t="shared" si="1"/>
        <v>8</v>
      </c>
    </row>
    <row r="36" spans="1:16" x14ac:dyDescent="0.3">
      <c r="A36" s="20">
        <v>22</v>
      </c>
      <c r="B36" s="21" t="s">
        <v>39</v>
      </c>
      <c r="C36" s="24">
        <v>8</v>
      </c>
      <c r="D36" s="25">
        <v>5</v>
      </c>
      <c r="E36" s="143"/>
      <c r="F36" s="144"/>
      <c r="G36" s="24"/>
      <c r="H36" s="25"/>
      <c r="I36" s="24"/>
      <c r="J36" s="25"/>
      <c r="K36" s="24"/>
      <c r="L36" s="25"/>
      <c r="M36" s="24"/>
      <c r="N36" s="25"/>
      <c r="O36" s="147">
        <f t="shared" si="0"/>
        <v>5</v>
      </c>
      <c r="P36" s="20">
        <f t="shared" si="1"/>
        <v>5</v>
      </c>
    </row>
    <row r="37" spans="1:16" x14ac:dyDescent="0.3">
      <c r="A37" s="20">
        <v>23</v>
      </c>
      <c r="B37" s="21" t="s">
        <v>25</v>
      </c>
      <c r="C37" s="24"/>
      <c r="D37" s="25"/>
      <c r="E37" s="24"/>
      <c r="F37" s="25"/>
      <c r="G37" s="24"/>
      <c r="H37" s="25"/>
      <c r="I37" s="24">
        <v>15</v>
      </c>
      <c r="J37" s="25">
        <v>1</v>
      </c>
      <c r="K37" s="24"/>
      <c r="L37" s="25"/>
      <c r="M37" s="24">
        <v>8</v>
      </c>
      <c r="N37" s="25">
        <v>3</v>
      </c>
      <c r="O37" s="147">
        <f t="shared" si="0"/>
        <v>4</v>
      </c>
      <c r="P37" s="20">
        <f t="shared" si="1"/>
        <v>4</v>
      </c>
    </row>
    <row r="38" spans="1:16" x14ac:dyDescent="0.3">
      <c r="A38" s="20">
        <v>23</v>
      </c>
      <c r="B38" s="21" t="s">
        <v>181</v>
      </c>
      <c r="C38" s="158"/>
      <c r="D38" s="71"/>
      <c r="E38" s="158"/>
      <c r="F38" s="71"/>
      <c r="G38" s="24">
        <v>9</v>
      </c>
      <c r="H38" s="25">
        <v>4</v>
      </c>
      <c r="I38" s="24"/>
      <c r="J38" s="144"/>
      <c r="K38" s="24"/>
      <c r="L38" s="25"/>
      <c r="M38" s="24"/>
      <c r="N38" s="25"/>
      <c r="O38" s="147">
        <f t="shared" si="0"/>
        <v>4</v>
      </c>
      <c r="P38" s="20">
        <f t="shared" si="1"/>
        <v>4</v>
      </c>
    </row>
    <row r="39" spans="1:16" x14ac:dyDescent="0.3">
      <c r="A39" s="20">
        <v>23</v>
      </c>
      <c r="B39" s="21" t="s">
        <v>28</v>
      </c>
      <c r="C39" s="24">
        <v>9</v>
      </c>
      <c r="D39" s="25">
        <v>4</v>
      </c>
      <c r="E39" s="24"/>
      <c r="F39" s="25"/>
      <c r="G39" s="24"/>
      <c r="H39" s="25"/>
      <c r="I39" s="24"/>
      <c r="J39" s="25"/>
      <c r="K39" s="24"/>
      <c r="L39" s="25"/>
      <c r="M39" s="51"/>
      <c r="N39" s="70"/>
      <c r="O39" s="20">
        <f t="shared" si="0"/>
        <v>4</v>
      </c>
      <c r="P39" s="20">
        <f t="shared" si="1"/>
        <v>4</v>
      </c>
    </row>
    <row r="40" spans="1:16" x14ac:dyDescent="0.3">
      <c r="A40" s="20">
        <v>23</v>
      </c>
      <c r="B40" s="21" t="s">
        <v>185</v>
      </c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>
        <v>7</v>
      </c>
      <c r="N40" s="25">
        <v>4</v>
      </c>
      <c r="O40" s="218">
        <f t="shared" si="0"/>
        <v>4</v>
      </c>
      <c r="P40" s="20">
        <f t="shared" si="1"/>
        <v>4</v>
      </c>
    </row>
    <row r="41" spans="1:16" x14ac:dyDescent="0.3">
      <c r="A41" s="20">
        <v>27</v>
      </c>
      <c r="B41" s="21" t="s">
        <v>177</v>
      </c>
      <c r="C41" s="24"/>
      <c r="D41" s="25"/>
      <c r="E41" s="24">
        <v>12</v>
      </c>
      <c r="F41" s="25">
        <v>2</v>
      </c>
      <c r="G41" s="24">
        <v>12</v>
      </c>
      <c r="H41" s="25">
        <v>1</v>
      </c>
      <c r="I41" s="24"/>
      <c r="J41" s="25"/>
      <c r="K41" s="24"/>
      <c r="L41" s="25"/>
      <c r="M41" s="51"/>
      <c r="N41" s="70"/>
      <c r="O41" s="20">
        <f t="shared" si="0"/>
        <v>3</v>
      </c>
      <c r="P41" s="20">
        <f t="shared" si="1"/>
        <v>3</v>
      </c>
    </row>
    <row r="42" spans="1:16" x14ac:dyDescent="0.3">
      <c r="A42" s="20">
        <v>28</v>
      </c>
      <c r="B42" s="21" t="s">
        <v>147</v>
      </c>
      <c r="C42" s="24">
        <v>12</v>
      </c>
      <c r="D42" s="25">
        <v>1</v>
      </c>
      <c r="E42" s="24">
        <v>13</v>
      </c>
      <c r="F42" s="25">
        <v>1</v>
      </c>
      <c r="G42" s="24"/>
      <c r="H42" s="25"/>
      <c r="I42" s="24"/>
      <c r="J42" s="25"/>
      <c r="K42" s="24"/>
      <c r="L42" s="25"/>
      <c r="M42" s="24"/>
      <c r="N42" s="25"/>
      <c r="O42" s="20">
        <f t="shared" si="0"/>
        <v>2</v>
      </c>
      <c r="P42" s="20">
        <f t="shared" si="1"/>
        <v>2</v>
      </c>
    </row>
    <row r="43" spans="1:16" x14ac:dyDescent="0.3">
      <c r="A43" s="20">
        <v>28</v>
      </c>
      <c r="B43" s="21" t="s">
        <v>170</v>
      </c>
      <c r="C43" s="158">
        <v>11</v>
      </c>
      <c r="D43" s="71">
        <v>2</v>
      </c>
      <c r="E43" s="158"/>
      <c r="F43" s="71"/>
      <c r="G43" s="158"/>
      <c r="H43" s="71"/>
      <c r="I43" s="158"/>
      <c r="J43" s="71"/>
      <c r="K43" s="24"/>
      <c r="L43" s="25"/>
      <c r="M43" s="24"/>
      <c r="N43" s="25"/>
      <c r="O43" s="20">
        <f t="shared" si="0"/>
        <v>2</v>
      </c>
      <c r="P43" s="20">
        <f t="shared" si="1"/>
        <v>2</v>
      </c>
    </row>
    <row r="44" spans="1:16" x14ac:dyDescent="0.3">
      <c r="A44" s="20">
        <v>30</v>
      </c>
      <c r="B44" s="21" t="s">
        <v>27</v>
      </c>
      <c r="C44" s="158"/>
      <c r="D44" s="71"/>
      <c r="E44" s="158"/>
      <c r="F44" s="71"/>
      <c r="G44" s="158"/>
      <c r="H44" s="71"/>
      <c r="I44" s="158"/>
      <c r="J44" s="71"/>
      <c r="K44" s="24">
        <v>13</v>
      </c>
      <c r="L44" s="25">
        <v>1</v>
      </c>
      <c r="M44" s="24"/>
      <c r="N44" s="25"/>
      <c r="O44" s="20">
        <f t="shared" si="0"/>
        <v>1</v>
      </c>
      <c r="P44" s="20">
        <f t="shared" si="1"/>
        <v>1</v>
      </c>
    </row>
    <row r="45" spans="1:16" ht="13.5" thickBot="1" x14ac:dyDescent="0.35">
      <c r="A45" s="45">
        <v>30</v>
      </c>
      <c r="B45" s="55" t="s">
        <v>186</v>
      </c>
      <c r="C45" s="29"/>
      <c r="D45" s="30"/>
      <c r="E45" s="29"/>
      <c r="F45" s="30"/>
      <c r="G45" s="29"/>
      <c r="H45" s="30"/>
      <c r="I45" s="29"/>
      <c r="J45" s="30"/>
      <c r="K45" s="59"/>
      <c r="L45" s="60"/>
      <c r="M45" s="59">
        <v>10</v>
      </c>
      <c r="N45" s="60">
        <v>1</v>
      </c>
      <c r="O45" s="45">
        <f t="shared" si="0"/>
        <v>1</v>
      </c>
      <c r="P45" s="45">
        <f t="shared" si="1"/>
        <v>1</v>
      </c>
    </row>
  </sheetData>
  <mergeCells count="6">
    <mergeCell ref="M13:N13"/>
    <mergeCell ref="C13:D13"/>
    <mergeCell ref="E13:F13"/>
    <mergeCell ref="G13:H13"/>
    <mergeCell ref="I13:J13"/>
    <mergeCell ref="K13:L13"/>
  </mergeCells>
  <pageMargins left="0.7" right="0.7" top="0.75" bottom="0.75" header="0.3" footer="0.3"/>
  <pageSetup paperSize="9"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published="0" codeName="Ark19"/>
  <dimension ref="A1:R40"/>
  <sheetViews>
    <sheetView workbookViewId="0">
      <selection activeCell="U14" sqref="A1:IV65536"/>
    </sheetView>
  </sheetViews>
  <sheetFormatPr baseColWidth="10" defaultColWidth="9.1796875" defaultRowHeight="13" x14ac:dyDescent="0.3"/>
  <cols>
    <col min="1" max="1" width="5.54296875" customWidth="1"/>
    <col min="2" max="2" width="14.81640625" bestFit="1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7.81640625" bestFit="1" customWidth="1"/>
    <col min="18" max="18" width="7.453125" bestFit="1" customWidth="1"/>
  </cols>
  <sheetData>
    <row r="1" spans="1:18" ht="17.5" x14ac:dyDescent="0.35">
      <c r="A1" s="47" t="s">
        <v>135</v>
      </c>
      <c r="I1" s="2"/>
      <c r="M1" s="9"/>
      <c r="N1" s="9"/>
      <c r="O1" s="4"/>
      <c r="P1" s="2"/>
      <c r="R1" s="2"/>
    </row>
    <row r="2" spans="1:18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  <c r="R2" s="2"/>
    </row>
    <row r="3" spans="1:18" ht="15.5" x14ac:dyDescent="0.35">
      <c r="A3" s="46" t="s">
        <v>157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  <c r="R3" s="2"/>
    </row>
    <row r="4" spans="1:18" ht="15.5" x14ac:dyDescent="0.35">
      <c r="A4" s="46" t="s">
        <v>54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  <c r="R4" s="2"/>
    </row>
    <row r="5" spans="1:18" ht="15.5" x14ac:dyDescent="0.35">
      <c r="A5" s="46" t="s">
        <v>17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  <c r="R5" s="2"/>
    </row>
    <row r="6" spans="1:18" ht="15.5" x14ac:dyDescent="0.35">
      <c r="A6" s="13" t="s">
        <v>19</v>
      </c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  <c r="R6" s="2"/>
    </row>
    <row r="7" spans="1:18" ht="15.5" x14ac:dyDescent="0.35">
      <c r="A7" s="13" t="s">
        <v>21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  <c r="R7" s="2"/>
    </row>
    <row r="8" spans="1:18" ht="15.5" x14ac:dyDescent="0.35">
      <c r="A8" s="46" t="s">
        <v>10</v>
      </c>
      <c r="B8" s="6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  <c r="R8" s="2"/>
    </row>
    <row r="9" spans="1:18" ht="15.5" x14ac:dyDescent="0.35">
      <c r="A9" s="46" t="s">
        <v>68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  <c r="R9" s="2"/>
    </row>
    <row r="10" spans="1:18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  <c r="R10" s="2"/>
    </row>
    <row r="11" spans="1:18" ht="13.5" thickBot="1" x14ac:dyDescent="0.35">
      <c r="A11" s="68"/>
      <c r="B11" s="10"/>
      <c r="C11" s="1012">
        <v>40798</v>
      </c>
      <c r="D11" s="1013"/>
      <c r="E11" s="1012">
        <v>40805</v>
      </c>
      <c r="F11" s="1013"/>
      <c r="G11" s="1012">
        <v>40826</v>
      </c>
      <c r="H11" s="1013"/>
      <c r="I11" s="1012">
        <v>41206</v>
      </c>
      <c r="J11" s="1013"/>
      <c r="K11" s="1012">
        <v>40854</v>
      </c>
      <c r="L11" s="1013"/>
      <c r="M11" s="1012">
        <v>40875</v>
      </c>
      <c r="N11" s="1013"/>
      <c r="O11" s="1053">
        <v>40889</v>
      </c>
      <c r="P11" s="1054"/>
      <c r="Q11" s="1036" t="s">
        <v>55</v>
      </c>
      <c r="R11" s="1036" t="s">
        <v>56</v>
      </c>
    </row>
    <row r="12" spans="1:18" ht="16" thickBot="1" x14ac:dyDescent="0.4">
      <c r="A12" s="126" t="s">
        <v>20</v>
      </c>
      <c r="B12" s="31" t="s">
        <v>3</v>
      </c>
      <c r="C12" s="32" t="s">
        <v>0</v>
      </c>
      <c r="D12" s="33" t="s">
        <v>2</v>
      </c>
      <c r="E12" s="32" t="s">
        <v>0</v>
      </c>
      <c r="F12" s="33" t="s">
        <v>2</v>
      </c>
      <c r="G12" s="32" t="s">
        <v>0</v>
      </c>
      <c r="H12" s="33" t="s">
        <v>2</v>
      </c>
      <c r="I12" s="32" t="s">
        <v>0</v>
      </c>
      <c r="J12" s="33" t="s">
        <v>2</v>
      </c>
      <c r="K12" s="32" t="s">
        <v>0</v>
      </c>
      <c r="L12" s="33" t="s">
        <v>2</v>
      </c>
      <c r="M12" s="32" t="s">
        <v>0</v>
      </c>
      <c r="N12" s="33" t="s">
        <v>2</v>
      </c>
      <c r="O12" s="32" t="s">
        <v>0</v>
      </c>
      <c r="P12" s="33" t="s">
        <v>2</v>
      </c>
      <c r="Q12" s="1037"/>
      <c r="R12" s="1037"/>
    </row>
    <row r="13" spans="1:18" ht="16" thickBot="1" x14ac:dyDescent="0.4">
      <c r="A13" s="1043" t="s">
        <v>61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5"/>
    </row>
    <row r="14" spans="1:18" x14ac:dyDescent="0.3">
      <c r="A14" s="39">
        <v>1</v>
      </c>
      <c r="B14" s="54" t="s">
        <v>29</v>
      </c>
      <c r="C14" s="24">
        <v>2</v>
      </c>
      <c r="D14" s="25">
        <v>22</v>
      </c>
      <c r="E14" s="24"/>
      <c r="F14" s="25"/>
      <c r="G14" s="22">
        <v>2</v>
      </c>
      <c r="H14" s="23">
        <v>20</v>
      </c>
      <c r="I14" s="24"/>
      <c r="J14" s="25"/>
      <c r="K14" s="24">
        <v>1</v>
      </c>
      <c r="L14" s="25">
        <v>21</v>
      </c>
      <c r="M14" s="51">
        <v>3</v>
      </c>
      <c r="N14" s="70">
        <v>14</v>
      </c>
      <c r="O14" s="24"/>
      <c r="P14" s="25"/>
      <c r="Q14" s="20">
        <f t="shared" ref="Q14:Q29" si="0">SUM(D14,F14,H14,J14,L14,N14,P14)</f>
        <v>77</v>
      </c>
      <c r="R14" s="20">
        <v>77</v>
      </c>
    </row>
    <row r="15" spans="1:18" x14ac:dyDescent="0.3">
      <c r="A15" s="40">
        <v>2</v>
      </c>
      <c r="B15" s="54" t="s">
        <v>33</v>
      </c>
      <c r="C15" s="24">
        <v>13</v>
      </c>
      <c r="D15" s="194">
        <v>8</v>
      </c>
      <c r="E15" s="24">
        <v>2</v>
      </c>
      <c r="F15" s="194">
        <v>10</v>
      </c>
      <c r="G15" s="24">
        <v>7</v>
      </c>
      <c r="H15" s="25">
        <v>12</v>
      </c>
      <c r="I15" s="24">
        <v>2</v>
      </c>
      <c r="J15" s="25">
        <v>11</v>
      </c>
      <c r="K15" s="24">
        <v>6</v>
      </c>
      <c r="L15" s="25">
        <v>11</v>
      </c>
      <c r="M15" s="51">
        <v>3</v>
      </c>
      <c r="N15" s="70">
        <v>14</v>
      </c>
      <c r="O15" s="24">
        <v>2</v>
      </c>
      <c r="P15" s="25">
        <v>14</v>
      </c>
      <c r="Q15" s="20">
        <f t="shared" si="0"/>
        <v>80</v>
      </c>
      <c r="R15" s="20">
        <v>62</v>
      </c>
    </row>
    <row r="16" spans="1:18" x14ac:dyDescent="0.3">
      <c r="A16" s="48">
        <v>3</v>
      </c>
      <c r="B16" s="193" t="s">
        <v>143</v>
      </c>
      <c r="C16" s="24"/>
      <c r="D16" s="25"/>
      <c r="E16" s="24"/>
      <c r="F16" s="25"/>
      <c r="G16" s="24">
        <v>1</v>
      </c>
      <c r="H16" s="25">
        <v>23</v>
      </c>
      <c r="I16" s="24"/>
      <c r="J16" s="25"/>
      <c r="K16" s="24"/>
      <c r="L16" s="25"/>
      <c r="M16" s="51">
        <v>1</v>
      </c>
      <c r="N16" s="70">
        <v>20</v>
      </c>
      <c r="O16" s="24">
        <v>1</v>
      </c>
      <c r="P16" s="25">
        <v>17</v>
      </c>
      <c r="Q16" s="20">
        <f t="shared" si="0"/>
        <v>60</v>
      </c>
      <c r="R16" s="20">
        <v>60</v>
      </c>
    </row>
    <row r="17" spans="1:18" x14ac:dyDescent="0.3">
      <c r="A17" s="48">
        <v>4</v>
      </c>
      <c r="B17" s="54" t="s">
        <v>118</v>
      </c>
      <c r="C17" s="24">
        <v>8</v>
      </c>
      <c r="D17" s="25">
        <v>13</v>
      </c>
      <c r="E17" s="24">
        <v>5</v>
      </c>
      <c r="F17" s="194">
        <v>4</v>
      </c>
      <c r="G17" s="24">
        <v>6</v>
      </c>
      <c r="H17" s="25">
        <v>13</v>
      </c>
      <c r="I17" s="24">
        <v>5</v>
      </c>
      <c r="J17" s="194">
        <v>5</v>
      </c>
      <c r="K17" s="24">
        <v>9</v>
      </c>
      <c r="L17" s="25">
        <v>8</v>
      </c>
      <c r="M17" s="51">
        <v>5</v>
      </c>
      <c r="N17" s="70">
        <v>11</v>
      </c>
      <c r="O17" s="24">
        <v>3</v>
      </c>
      <c r="P17" s="25">
        <v>11</v>
      </c>
      <c r="Q17" s="20">
        <f t="shared" si="0"/>
        <v>65</v>
      </c>
      <c r="R17" s="20">
        <v>56</v>
      </c>
    </row>
    <row r="18" spans="1:18" x14ac:dyDescent="0.3">
      <c r="A18" s="48">
        <v>5</v>
      </c>
      <c r="B18" s="54" t="s">
        <v>47</v>
      </c>
      <c r="C18" s="24">
        <v>6</v>
      </c>
      <c r="D18" s="25">
        <v>15</v>
      </c>
      <c r="E18" s="24">
        <v>3</v>
      </c>
      <c r="F18" s="25">
        <v>7</v>
      </c>
      <c r="G18" s="24">
        <v>3</v>
      </c>
      <c r="H18" s="25">
        <v>17</v>
      </c>
      <c r="I18" s="24">
        <v>3</v>
      </c>
      <c r="J18" s="25">
        <v>8</v>
      </c>
      <c r="K18" s="24">
        <v>10</v>
      </c>
      <c r="L18" s="25">
        <v>7</v>
      </c>
      <c r="M18" s="51"/>
      <c r="N18" s="195"/>
      <c r="O18" s="24">
        <v>6</v>
      </c>
      <c r="P18" s="194">
        <v>7</v>
      </c>
      <c r="Q18" s="20">
        <f t="shared" si="0"/>
        <v>61</v>
      </c>
      <c r="R18" s="20">
        <v>54</v>
      </c>
    </row>
    <row r="19" spans="1:18" ht="14.25" customHeight="1" thickBot="1" x14ac:dyDescent="0.35">
      <c r="A19" s="185">
        <v>6</v>
      </c>
      <c r="B19" s="94" t="s">
        <v>64</v>
      </c>
      <c r="C19" s="74">
        <v>5</v>
      </c>
      <c r="D19" s="75">
        <v>16</v>
      </c>
      <c r="E19" s="74"/>
      <c r="F19" s="75"/>
      <c r="G19" s="74">
        <v>3</v>
      </c>
      <c r="H19" s="75">
        <v>17</v>
      </c>
      <c r="I19" s="74"/>
      <c r="J19" s="194"/>
      <c r="K19" s="74">
        <v>8</v>
      </c>
      <c r="L19" s="25">
        <v>9</v>
      </c>
      <c r="M19" s="76">
        <v>7</v>
      </c>
      <c r="N19" s="70">
        <v>9</v>
      </c>
      <c r="O19" s="74"/>
      <c r="P19" s="196"/>
      <c r="Q19" s="77">
        <f t="shared" si="0"/>
        <v>51</v>
      </c>
      <c r="R19" s="77">
        <v>51</v>
      </c>
    </row>
    <row r="20" spans="1:18" x14ac:dyDescent="0.3">
      <c r="A20" s="129">
        <v>7</v>
      </c>
      <c r="B20" s="199" t="s">
        <v>41</v>
      </c>
      <c r="C20" s="72">
        <v>9</v>
      </c>
      <c r="D20" s="73">
        <v>12</v>
      </c>
      <c r="E20" s="72">
        <v>8</v>
      </c>
      <c r="F20" s="197">
        <v>1</v>
      </c>
      <c r="G20" s="72">
        <v>11</v>
      </c>
      <c r="H20" s="73">
        <v>8</v>
      </c>
      <c r="I20" s="72">
        <v>7</v>
      </c>
      <c r="J20" s="194">
        <v>3</v>
      </c>
      <c r="K20" s="72">
        <v>4</v>
      </c>
      <c r="L20" s="25">
        <v>13</v>
      </c>
      <c r="M20" s="53">
        <v>9</v>
      </c>
      <c r="N20" s="70">
        <v>7</v>
      </c>
      <c r="O20" s="72">
        <v>5</v>
      </c>
      <c r="P20" s="73">
        <v>8</v>
      </c>
      <c r="Q20" s="49">
        <f t="shared" si="0"/>
        <v>52</v>
      </c>
      <c r="R20" s="49">
        <v>48</v>
      </c>
    </row>
    <row r="21" spans="1:18" x14ac:dyDescent="0.3">
      <c r="A21" s="20">
        <v>7</v>
      </c>
      <c r="B21" s="54" t="s">
        <v>32</v>
      </c>
      <c r="C21" s="24">
        <v>1</v>
      </c>
      <c r="D21" s="25">
        <v>25</v>
      </c>
      <c r="E21" s="24">
        <v>1</v>
      </c>
      <c r="F21" s="25">
        <v>13</v>
      </c>
      <c r="G21" s="24"/>
      <c r="H21" s="25"/>
      <c r="I21" s="24"/>
      <c r="J21" s="25"/>
      <c r="K21" s="24">
        <v>7</v>
      </c>
      <c r="L21" s="25">
        <v>10</v>
      </c>
      <c r="M21" s="51"/>
      <c r="N21" s="195"/>
      <c r="O21" s="24"/>
      <c r="P21" s="194"/>
      <c r="Q21" s="20">
        <f t="shared" si="0"/>
        <v>48</v>
      </c>
      <c r="R21" s="20">
        <v>48</v>
      </c>
    </row>
    <row r="22" spans="1:18" x14ac:dyDescent="0.3">
      <c r="A22" s="129">
        <v>9</v>
      </c>
      <c r="B22" s="200" t="s">
        <v>27</v>
      </c>
      <c r="C22" s="24">
        <v>12</v>
      </c>
      <c r="D22" s="25">
        <v>9</v>
      </c>
      <c r="E22" s="24">
        <v>6</v>
      </c>
      <c r="F22" s="194">
        <v>3</v>
      </c>
      <c r="G22" s="24">
        <v>5</v>
      </c>
      <c r="H22" s="25">
        <v>14</v>
      </c>
      <c r="I22" s="24">
        <v>8</v>
      </c>
      <c r="J22" s="194">
        <v>2</v>
      </c>
      <c r="K22" s="24">
        <v>11</v>
      </c>
      <c r="L22" s="25">
        <v>6</v>
      </c>
      <c r="M22" s="51">
        <v>10</v>
      </c>
      <c r="N22" s="70">
        <v>6</v>
      </c>
      <c r="O22" s="24">
        <v>3</v>
      </c>
      <c r="P22" s="25">
        <v>11</v>
      </c>
      <c r="Q22" s="20">
        <f t="shared" si="0"/>
        <v>51</v>
      </c>
      <c r="R22" s="20">
        <v>46</v>
      </c>
    </row>
    <row r="23" spans="1:18" x14ac:dyDescent="0.3">
      <c r="A23" s="20">
        <v>9</v>
      </c>
      <c r="B23" s="54" t="s">
        <v>146</v>
      </c>
      <c r="C23" s="24"/>
      <c r="D23" s="25"/>
      <c r="E23" s="106"/>
      <c r="F23" s="107"/>
      <c r="G23" s="24"/>
      <c r="H23" s="194"/>
      <c r="I23" s="106">
        <v>1</v>
      </c>
      <c r="J23" s="107">
        <v>14</v>
      </c>
      <c r="K23" s="106">
        <v>3</v>
      </c>
      <c r="L23" s="25">
        <v>15</v>
      </c>
      <c r="M23" s="63">
        <v>2</v>
      </c>
      <c r="N23" s="108">
        <v>17</v>
      </c>
      <c r="O23" s="106"/>
      <c r="P23" s="198"/>
      <c r="Q23" s="20">
        <f t="shared" si="0"/>
        <v>46</v>
      </c>
      <c r="R23" s="105">
        <v>46</v>
      </c>
    </row>
    <row r="24" spans="1:18" x14ac:dyDescent="0.3">
      <c r="A24" s="20">
        <v>10</v>
      </c>
      <c r="B24" s="54" t="s">
        <v>34</v>
      </c>
      <c r="C24" s="24">
        <v>10</v>
      </c>
      <c r="D24" s="25">
        <v>11</v>
      </c>
      <c r="E24" s="24">
        <v>7</v>
      </c>
      <c r="F24" s="194">
        <v>2</v>
      </c>
      <c r="G24" s="24">
        <v>9</v>
      </c>
      <c r="H24" s="25">
        <v>10</v>
      </c>
      <c r="I24" s="24">
        <v>4</v>
      </c>
      <c r="J24" s="25">
        <v>6</v>
      </c>
      <c r="K24" s="24"/>
      <c r="L24" s="194"/>
      <c r="M24" s="51">
        <v>8</v>
      </c>
      <c r="N24" s="70">
        <v>8</v>
      </c>
      <c r="O24" s="24">
        <v>7</v>
      </c>
      <c r="P24" s="25">
        <v>6</v>
      </c>
      <c r="Q24" s="20">
        <f t="shared" si="0"/>
        <v>43</v>
      </c>
      <c r="R24" s="20">
        <v>41</v>
      </c>
    </row>
    <row r="25" spans="1:18" x14ac:dyDescent="0.3">
      <c r="A25" s="20">
        <v>12</v>
      </c>
      <c r="B25" s="54" t="s">
        <v>39</v>
      </c>
      <c r="C25" s="24">
        <v>4</v>
      </c>
      <c r="D25" s="25">
        <v>19</v>
      </c>
      <c r="E25" s="24">
        <v>4</v>
      </c>
      <c r="F25" s="25">
        <v>5</v>
      </c>
      <c r="G25" s="24"/>
      <c r="H25" s="25"/>
      <c r="I25" s="24">
        <v>6</v>
      </c>
      <c r="J25" s="25">
        <v>4</v>
      </c>
      <c r="K25" s="24">
        <v>5</v>
      </c>
      <c r="L25" s="25">
        <v>12</v>
      </c>
      <c r="M25" s="51"/>
      <c r="N25" s="195"/>
      <c r="O25" s="24"/>
      <c r="P25" s="194"/>
      <c r="Q25" s="20">
        <f t="shared" si="0"/>
        <v>40</v>
      </c>
      <c r="R25" s="20">
        <v>40</v>
      </c>
    </row>
    <row r="26" spans="1:18" x14ac:dyDescent="0.3">
      <c r="A26" s="20">
        <v>13</v>
      </c>
      <c r="B26" s="21" t="s">
        <v>144</v>
      </c>
      <c r="C26" s="24"/>
      <c r="D26" s="25"/>
      <c r="E26" s="24"/>
      <c r="F26" s="25"/>
      <c r="G26" s="24">
        <v>8</v>
      </c>
      <c r="H26" s="25">
        <v>11</v>
      </c>
      <c r="I26" s="24"/>
      <c r="J26" s="25"/>
      <c r="K26" s="24"/>
      <c r="L26" s="194"/>
      <c r="M26" s="51">
        <v>6</v>
      </c>
      <c r="N26" s="70">
        <v>10</v>
      </c>
      <c r="O26" s="24"/>
      <c r="P26" s="194"/>
      <c r="Q26" s="20">
        <f t="shared" si="0"/>
        <v>21</v>
      </c>
      <c r="R26" s="20">
        <v>21</v>
      </c>
    </row>
    <row r="27" spans="1:18" x14ac:dyDescent="0.3">
      <c r="A27" s="20">
        <v>14</v>
      </c>
      <c r="B27" s="21" t="s">
        <v>30</v>
      </c>
      <c r="C27" s="24">
        <v>3</v>
      </c>
      <c r="D27" s="25">
        <v>19</v>
      </c>
      <c r="E27" s="24"/>
      <c r="F27" s="25"/>
      <c r="G27" s="24"/>
      <c r="H27" s="25"/>
      <c r="I27" s="24">
        <v>9</v>
      </c>
      <c r="J27" s="25">
        <v>1</v>
      </c>
      <c r="K27" s="24"/>
      <c r="L27" s="25"/>
      <c r="M27" s="51"/>
      <c r="N27" s="195"/>
      <c r="O27" s="24"/>
      <c r="P27" s="194"/>
      <c r="Q27" s="20">
        <f t="shared" si="0"/>
        <v>20</v>
      </c>
      <c r="R27" s="20">
        <v>20</v>
      </c>
    </row>
    <row r="28" spans="1:18" x14ac:dyDescent="0.3">
      <c r="A28" s="20">
        <v>15</v>
      </c>
      <c r="B28" s="21" t="s">
        <v>28</v>
      </c>
      <c r="C28" s="24"/>
      <c r="D28" s="25"/>
      <c r="E28" s="24"/>
      <c r="F28" s="25"/>
      <c r="G28" s="24"/>
      <c r="H28" s="25"/>
      <c r="I28" s="24"/>
      <c r="J28" s="25"/>
      <c r="K28" s="24">
        <v>2</v>
      </c>
      <c r="L28" s="25">
        <v>18</v>
      </c>
      <c r="M28" s="51"/>
      <c r="N28" s="195"/>
      <c r="O28" s="24"/>
      <c r="P28" s="194"/>
      <c r="Q28" s="20">
        <f t="shared" si="0"/>
        <v>18</v>
      </c>
      <c r="R28" s="20">
        <v>18</v>
      </c>
    </row>
    <row r="29" spans="1:18" ht="13.5" thickBot="1" x14ac:dyDescent="0.35">
      <c r="A29" s="20">
        <v>16</v>
      </c>
      <c r="B29" s="21" t="s">
        <v>25</v>
      </c>
      <c r="C29" s="24">
        <v>7</v>
      </c>
      <c r="D29" s="25">
        <v>14</v>
      </c>
      <c r="E29" s="24"/>
      <c r="F29" s="25"/>
      <c r="G29" s="24"/>
      <c r="H29" s="25"/>
      <c r="I29" s="24"/>
      <c r="J29" s="25"/>
      <c r="K29" s="24"/>
      <c r="L29" s="25"/>
      <c r="M29" s="51"/>
      <c r="N29" s="70"/>
      <c r="O29" s="24"/>
      <c r="P29" s="25"/>
      <c r="Q29" s="20">
        <f t="shared" si="0"/>
        <v>14</v>
      </c>
      <c r="R29" s="20">
        <v>14</v>
      </c>
    </row>
    <row r="30" spans="1:18" ht="13.5" thickBot="1" x14ac:dyDescent="0.35">
      <c r="A30" s="1040" t="s">
        <v>136</v>
      </c>
      <c r="B30" s="1041"/>
      <c r="C30" s="1041"/>
      <c r="D30" s="1041"/>
      <c r="E30" s="1041"/>
      <c r="F30" s="1041"/>
      <c r="G30" s="1041"/>
      <c r="H30" s="1041"/>
      <c r="I30" s="1041"/>
      <c r="J30" s="1041"/>
      <c r="K30" s="1041"/>
      <c r="L30" s="1041"/>
      <c r="M30" s="1041"/>
      <c r="N30" s="1041"/>
      <c r="O30" s="1041"/>
      <c r="P30" s="1041"/>
      <c r="Q30" s="1041"/>
      <c r="R30" s="1042"/>
    </row>
    <row r="31" spans="1:18" x14ac:dyDescent="0.3">
      <c r="A31" s="39">
        <v>1</v>
      </c>
      <c r="B31" s="93" t="s">
        <v>138</v>
      </c>
      <c r="C31" s="22">
        <v>15</v>
      </c>
      <c r="D31" s="23">
        <v>6</v>
      </c>
      <c r="E31" s="22">
        <v>1</v>
      </c>
      <c r="F31" s="23">
        <v>13</v>
      </c>
      <c r="G31" s="22">
        <v>10</v>
      </c>
      <c r="H31" s="23">
        <v>9</v>
      </c>
      <c r="I31" s="22">
        <v>5</v>
      </c>
      <c r="J31" s="23">
        <v>3</v>
      </c>
      <c r="K31" s="182"/>
      <c r="L31" s="205"/>
      <c r="M31" s="50">
        <v>14</v>
      </c>
      <c r="N31" s="201">
        <v>2</v>
      </c>
      <c r="O31" s="22">
        <v>9</v>
      </c>
      <c r="P31" s="23">
        <v>4</v>
      </c>
      <c r="Q31" s="19">
        <f t="shared" ref="Q31:Q40" si="1">SUM(D31,F31,H31,J31,L31,N31,P31)</f>
        <v>37</v>
      </c>
      <c r="R31" s="19">
        <v>35</v>
      </c>
    </row>
    <row r="32" spans="1:18" x14ac:dyDescent="0.3">
      <c r="A32" s="40">
        <v>2</v>
      </c>
      <c r="B32" s="54" t="s">
        <v>49</v>
      </c>
      <c r="C32" s="24">
        <v>17</v>
      </c>
      <c r="D32" s="203">
        <v>4</v>
      </c>
      <c r="E32" s="24">
        <v>3</v>
      </c>
      <c r="F32" s="25">
        <v>7</v>
      </c>
      <c r="G32" s="24">
        <v>14</v>
      </c>
      <c r="H32" s="25">
        <v>5</v>
      </c>
      <c r="I32" s="24">
        <v>1</v>
      </c>
      <c r="J32" s="25">
        <v>12</v>
      </c>
      <c r="K32" s="101">
        <v>12</v>
      </c>
      <c r="L32" s="99">
        <v>5</v>
      </c>
      <c r="M32" s="51">
        <v>12</v>
      </c>
      <c r="N32" s="202">
        <v>4</v>
      </c>
      <c r="O32" s="24">
        <v>8</v>
      </c>
      <c r="P32" s="25">
        <v>5</v>
      </c>
      <c r="Q32" s="20">
        <f t="shared" si="1"/>
        <v>42</v>
      </c>
      <c r="R32" s="20">
        <v>34</v>
      </c>
    </row>
    <row r="33" spans="1:18" ht="13.5" thickBot="1" x14ac:dyDescent="0.35">
      <c r="A33" s="185">
        <v>3</v>
      </c>
      <c r="B33" s="94" t="s">
        <v>137</v>
      </c>
      <c r="C33" s="74">
        <v>11</v>
      </c>
      <c r="D33" s="75">
        <v>10</v>
      </c>
      <c r="E33" s="74">
        <v>2</v>
      </c>
      <c r="F33" s="75">
        <v>10</v>
      </c>
      <c r="G33" s="74">
        <v>18</v>
      </c>
      <c r="H33" s="75">
        <v>1</v>
      </c>
      <c r="I33" s="74">
        <v>2</v>
      </c>
      <c r="J33" s="75">
        <v>9</v>
      </c>
      <c r="K33" s="186"/>
      <c r="L33" s="187"/>
      <c r="M33" s="76"/>
      <c r="N33" s="183"/>
      <c r="O33" s="74"/>
      <c r="P33" s="75"/>
      <c r="Q33" s="77">
        <f t="shared" si="1"/>
        <v>30</v>
      </c>
      <c r="R33" s="77">
        <v>30</v>
      </c>
    </row>
    <row r="34" spans="1:18" x14ac:dyDescent="0.3">
      <c r="A34" s="49">
        <v>4</v>
      </c>
      <c r="B34" s="207" t="s">
        <v>66</v>
      </c>
      <c r="C34" s="72">
        <v>14</v>
      </c>
      <c r="D34" s="73">
        <v>7</v>
      </c>
      <c r="E34" s="72">
        <v>5</v>
      </c>
      <c r="F34" s="204">
        <v>4</v>
      </c>
      <c r="G34" s="72">
        <v>13</v>
      </c>
      <c r="H34" s="73">
        <v>6</v>
      </c>
      <c r="I34" s="72">
        <v>3</v>
      </c>
      <c r="J34" s="73">
        <v>6</v>
      </c>
      <c r="K34" s="133">
        <v>13</v>
      </c>
      <c r="L34" s="184">
        <v>4</v>
      </c>
      <c r="M34" s="53">
        <v>11</v>
      </c>
      <c r="N34" s="149">
        <v>5</v>
      </c>
      <c r="O34" s="72">
        <v>10</v>
      </c>
      <c r="P34" s="204">
        <v>3</v>
      </c>
      <c r="Q34" s="49">
        <f t="shared" si="1"/>
        <v>35</v>
      </c>
      <c r="R34" s="49">
        <v>28</v>
      </c>
    </row>
    <row r="35" spans="1:18" x14ac:dyDescent="0.3">
      <c r="A35" s="49">
        <v>5</v>
      </c>
      <c r="B35" s="98" t="s">
        <v>35</v>
      </c>
      <c r="C35" s="72">
        <v>16</v>
      </c>
      <c r="D35" s="73">
        <v>5</v>
      </c>
      <c r="E35" s="72">
        <v>4</v>
      </c>
      <c r="F35" s="73">
        <v>5</v>
      </c>
      <c r="G35" s="72">
        <v>12</v>
      </c>
      <c r="H35" s="73">
        <v>7</v>
      </c>
      <c r="I35" s="72">
        <v>4</v>
      </c>
      <c r="J35" s="73">
        <v>4</v>
      </c>
      <c r="K35" s="133"/>
      <c r="L35" s="184"/>
      <c r="M35" s="53"/>
      <c r="N35" s="149"/>
      <c r="O35" s="72"/>
      <c r="P35" s="73"/>
      <c r="Q35" s="49">
        <f t="shared" si="1"/>
        <v>21</v>
      </c>
      <c r="R35" s="49">
        <v>21</v>
      </c>
    </row>
    <row r="36" spans="1:18" x14ac:dyDescent="0.3">
      <c r="A36" s="20">
        <v>6</v>
      </c>
      <c r="B36" s="54" t="s">
        <v>139</v>
      </c>
      <c r="C36" s="24">
        <v>18</v>
      </c>
      <c r="D36" s="25">
        <v>3</v>
      </c>
      <c r="E36" s="24">
        <v>7</v>
      </c>
      <c r="F36" s="25">
        <v>2</v>
      </c>
      <c r="G36" s="24">
        <v>15</v>
      </c>
      <c r="H36" s="25">
        <v>4</v>
      </c>
      <c r="I36" s="24">
        <v>6</v>
      </c>
      <c r="J36" s="25">
        <v>2</v>
      </c>
      <c r="K36" s="101">
        <v>16</v>
      </c>
      <c r="L36" s="99">
        <v>1</v>
      </c>
      <c r="M36" s="51"/>
      <c r="N36" s="70"/>
      <c r="O36" s="24"/>
      <c r="P36" s="25"/>
      <c r="Q36" s="20">
        <f t="shared" si="1"/>
        <v>12</v>
      </c>
      <c r="R36" s="20">
        <v>12</v>
      </c>
    </row>
    <row r="37" spans="1:18" x14ac:dyDescent="0.3">
      <c r="A37" s="20">
        <v>6</v>
      </c>
      <c r="B37" s="207" t="s">
        <v>140</v>
      </c>
      <c r="C37" s="72">
        <v>19</v>
      </c>
      <c r="D37" s="73">
        <v>2</v>
      </c>
      <c r="E37" s="72">
        <v>6</v>
      </c>
      <c r="F37" s="73">
        <v>3</v>
      </c>
      <c r="G37" s="72">
        <v>16</v>
      </c>
      <c r="H37" s="73">
        <v>3</v>
      </c>
      <c r="I37" s="72">
        <v>7</v>
      </c>
      <c r="J37" s="73">
        <v>1</v>
      </c>
      <c r="K37" s="72">
        <v>15</v>
      </c>
      <c r="L37" s="73">
        <v>2</v>
      </c>
      <c r="M37" s="53">
        <v>15</v>
      </c>
      <c r="N37" s="206">
        <v>1</v>
      </c>
      <c r="O37" s="72">
        <v>12</v>
      </c>
      <c r="P37" s="204">
        <v>1</v>
      </c>
      <c r="Q37" s="49">
        <f t="shared" si="1"/>
        <v>13</v>
      </c>
      <c r="R37" s="49">
        <v>11</v>
      </c>
    </row>
    <row r="38" spans="1:18" x14ac:dyDescent="0.3">
      <c r="A38" s="49">
        <v>8</v>
      </c>
      <c r="B38" s="54" t="s">
        <v>44</v>
      </c>
      <c r="C38" s="24">
        <v>19</v>
      </c>
      <c r="D38" s="25">
        <v>2</v>
      </c>
      <c r="E38" s="24"/>
      <c r="F38" s="25"/>
      <c r="G38" s="80"/>
      <c r="H38" s="25"/>
      <c r="I38" s="103"/>
      <c r="J38" s="71"/>
      <c r="K38" s="101">
        <v>14</v>
      </c>
      <c r="L38" s="99">
        <v>3</v>
      </c>
      <c r="M38" s="51">
        <v>13</v>
      </c>
      <c r="N38" s="70">
        <v>3</v>
      </c>
      <c r="O38" s="24">
        <v>11</v>
      </c>
      <c r="P38" s="25">
        <v>2</v>
      </c>
      <c r="Q38" s="20">
        <f t="shared" si="1"/>
        <v>10</v>
      </c>
      <c r="R38" s="20">
        <v>10</v>
      </c>
    </row>
    <row r="39" spans="1:18" x14ac:dyDescent="0.3">
      <c r="A39" s="49">
        <v>8</v>
      </c>
      <c r="B39" s="54" t="s">
        <v>145</v>
      </c>
      <c r="C39" s="24"/>
      <c r="D39" s="25"/>
      <c r="E39" s="24"/>
      <c r="F39" s="25"/>
      <c r="G39" s="24">
        <v>17</v>
      </c>
      <c r="H39" s="25">
        <v>2</v>
      </c>
      <c r="I39" s="24"/>
      <c r="J39" s="25"/>
      <c r="K39" s="101"/>
      <c r="L39" s="99"/>
      <c r="M39" s="51"/>
      <c r="N39" s="70"/>
      <c r="O39" s="24"/>
      <c r="P39" s="25"/>
      <c r="Q39" s="20">
        <f t="shared" si="1"/>
        <v>2</v>
      </c>
      <c r="R39" s="20">
        <v>2</v>
      </c>
    </row>
    <row r="40" spans="1:18" x14ac:dyDescent="0.3">
      <c r="A40" s="49">
        <v>10</v>
      </c>
      <c r="B40" s="54" t="s">
        <v>82</v>
      </c>
      <c r="C40" s="24"/>
      <c r="D40" s="25"/>
      <c r="E40" s="24">
        <v>8</v>
      </c>
      <c r="F40" s="25">
        <v>1</v>
      </c>
      <c r="G40" s="24"/>
      <c r="H40" s="25"/>
      <c r="I40" s="24"/>
      <c r="J40" s="25"/>
      <c r="K40" s="101"/>
      <c r="L40" s="99"/>
      <c r="M40" s="51"/>
      <c r="N40" s="25"/>
      <c r="O40" s="80"/>
      <c r="P40" s="25"/>
      <c r="Q40" s="20">
        <f t="shared" si="1"/>
        <v>1</v>
      </c>
      <c r="R40" s="20">
        <v>1</v>
      </c>
    </row>
  </sheetData>
  <mergeCells count="11">
    <mergeCell ref="A13:R13"/>
    <mergeCell ref="A30:R30"/>
    <mergeCell ref="I11:J11"/>
    <mergeCell ref="M11:N11"/>
    <mergeCell ref="C11:D11"/>
    <mergeCell ref="E11:F11"/>
    <mergeCell ref="G11:H11"/>
    <mergeCell ref="K11:L11"/>
    <mergeCell ref="O11:P11"/>
    <mergeCell ref="Q11:Q12"/>
    <mergeCell ref="R11:R12"/>
  </mergeCells>
  <pageMargins left="0.7" right="0.7" top="0.75" bottom="0.75" header="0.3" footer="0.3"/>
  <pageSetup paperSize="9"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published="0" codeName="Ark20"/>
  <dimension ref="A1:K41"/>
  <sheetViews>
    <sheetView workbookViewId="0">
      <selection sqref="A1:IV65536"/>
    </sheetView>
  </sheetViews>
  <sheetFormatPr baseColWidth="10" defaultColWidth="9.1796875" defaultRowHeight="12.5" x14ac:dyDescent="0.25"/>
  <cols>
    <col min="1" max="1" width="5.81640625" customWidth="1"/>
    <col min="2" max="2" width="29.81640625" customWidth="1"/>
    <col min="3" max="3" width="4" bestFit="1" customWidth="1"/>
    <col min="4" max="4" width="4.26953125" bestFit="1" customWidth="1"/>
    <col min="5" max="5" width="4" bestFit="1" customWidth="1"/>
    <col min="6" max="6" width="4.26953125" bestFit="1" customWidth="1"/>
    <col min="7" max="7" width="4" bestFit="1" customWidth="1"/>
    <col min="8" max="8" width="4.26953125" bestFit="1" customWidth="1"/>
    <col min="9" max="9" width="4" bestFit="1" customWidth="1"/>
    <col min="10" max="10" width="4.26953125" bestFit="1" customWidth="1"/>
    <col min="11" max="11" width="10.54296875" customWidth="1"/>
  </cols>
  <sheetData>
    <row r="1" spans="1:11" ht="18.5" x14ac:dyDescent="0.45">
      <c r="A1" s="64" t="s">
        <v>156</v>
      </c>
      <c r="B1" s="43"/>
      <c r="C1" s="41"/>
      <c r="D1" s="41"/>
      <c r="E1" s="41"/>
      <c r="F1" s="44"/>
      <c r="G1" s="41"/>
      <c r="H1" s="44"/>
      <c r="I1" s="5"/>
      <c r="J1" s="41"/>
      <c r="K1" s="43"/>
    </row>
    <row r="2" spans="1:11" ht="15.5" x14ac:dyDescent="0.35">
      <c r="A2" s="13" t="s">
        <v>57</v>
      </c>
      <c r="B2" s="14"/>
      <c r="C2" s="5"/>
      <c r="D2" s="5"/>
      <c r="E2" s="5"/>
      <c r="F2" s="7"/>
      <c r="G2" s="5"/>
      <c r="H2" s="7"/>
      <c r="I2" s="5"/>
      <c r="J2" s="5"/>
      <c r="K2" s="6"/>
    </row>
    <row r="3" spans="1:11" ht="15.5" x14ac:dyDescent="0.35">
      <c r="A3" s="65" t="s">
        <v>130</v>
      </c>
      <c r="B3" s="6"/>
      <c r="C3" s="5"/>
      <c r="D3" s="5"/>
      <c r="E3" s="5"/>
      <c r="F3" s="7"/>
      <c r="G3" s="5"/>
      <c r="H3" s="7"/>
      <c r="I3" s="5"/>
      <c r="J3" s="5"/>
      <c r="K3" s="6"/>
    </row>
    <row r="4" spans="1:11" ht="15.5" x14ac:dyDescent="0.35">
      <c r="A4" s="13" t="s">
        <v>131</v>
      </c>
      <c r="B4" s="6"/>
      <c r="C4" s="5"/>
      <c r="D4" s="5"/>
      <c r="E4" s="5"/>
      <c r="F4" s="7"/>
      <c r="G4" s="5"/>
      <c r="H4" s="7"/>
      <c r="I4" s="5"/>
      <c r="J4" s="5"/>
      <c r="K4" s="6"/>
    </row>
    <row r="5" spans="1:11" ht="15.5" x14ac:dyDescent="0.35">
      <c r="A5" s="13" t="s">
        <v>9</v>
      </c>
      <c r="B5" s="6"/>
      <c r="C5" s="5"/>
      <c r="D5" s="5"/>
      <c r="E5" s="5"/>
      <c r="F5" s="7"/>
      <c r="G5" s="5"/>
      <c r="H5" s="7"/>
      <c r="I5" s="5"/>
      <c r="J5" s="5"/>
      <c r="K5" s="6"/>
    </row>
    <row r="6" spans="1:11" ht="15.5" x14ac:dyDescent="0.35">
      <c r="A6" s="13" t="s">
        <v>14</v>
      </c>
      <c r="B6" s="6"/>
      <c r="C6" s="5"/>
      <c r="D6" s="5"/>
      <c r="E6" s="5"/>
      <c r="F6" s="7"/>
      <c r="G6" s="5"/>
      <c r="H6" s="7"/>
      <c r="I6" s="5"/>
      <c r="J6" s="5"/>
      <c r="K6" s="6"/>
    </row>
    <row r="7" spans="1:11" ht="15.5" x14ac:dyDescent="0.35">
      <c r="A7" s="66" t="s">
        <v>134</v>
      </c>
      <c r="C7" s="5"/>
      <c r="D7" s="5"/>
      <c r="E7" s="5"/>
      <c r="F7" s="7"/>
      <c r="G7" s="5"/>
      <c r="H7" s="7"/>
      <c r="I7" s="5"/>
      <c r="J7" s="5"/>
      <c r="K7" s="6"/>
    </row>
    <row r="8" spans="1:11" ht="15.5" x14ac:dyDescent="0.35">
      <c r="A8" s="13" t="s">
        <v>132</v>
      </c>
      <c r="B8" s="6"/>
      <c r="C8" s="5"/>
      <c r="D8" s="5"/>
      <c r="E8" s="5"/>
      <c r="F8" s="7"/>
      <c r="G8" s="5"/>
      <c r="H8" s="7"/>
      <c r="I8" s="5"/>
      <c r="J8" s="5"/>
      <c r="K8" s="6"/>
    </row>
    <row r="9" spans="1:11" ht="15.5" x14ac:dyDescent="0.35">
      <c r="A9" s="13" t="s">
        <v>133</v>
      </c>
      <c r="B9" s="6"/>
      <c r="C9" s="5"/>
      <c r="D9" s="5"/>
      <c r="E9" s="5"/>
      <c r="F9" s="7"/>
      <c r="G9" s="5"/>
      <c r="H9" s="7"/>
      <c r="I9" s="5"/>
      <c r="J9" s="5"/>
      <c r="K9" s="6"/>
    </row>
    <row r="10" spans="1:11" ht="15.5" x14ac:dyDescent="0.35">
      <c r="A10" s="67" t="s">
        <v>12</v>
      </c>
      <c r="B10" s="6"/>
      <c r="C10" s="5"/>
      <c r="D10" s="5"/>
      <c r="E10" s="5"/>
      <c r="F10" s="7"/>
      <c r="G10" s="5"/>
      <c r="H10" s="7"/>
      <c r="I10" s="5"/>
      <c r="J10" s="5"/>
      <c r="K10" s="6"/>
    </row>
    <row r="11" spans="1:11" ht="15.5" x14ac:dyDescent="0.35">
      <c r="A11" s="67" t="s">
        <v>13</v>
      </c>
      <c r="B11" s="6"/>
      <c r="C11" s="5"/>
      <c r="D11" s="5"/>
      <c r="E11" s="5"/>
      <c r="F11" s="7"/>
      <c r="G11" s="5"/>
      <c r="H11" s="7"/>
      <c r="I11" s="5"/>
      <c r="J11" s="5"/>
      <c r="K11" s="6"/>
    </row>
    <row r="12" spans="1:11" ht="13.5" thickBot="1" x14ac:dyDescent="0.35">
      <c r="A12" s="34"/>
      <c r="B12" s="34"/>
      <c r="C12" s="36"/>
      <c r="D12" s="36"/>
      <c r="E12" s="36"/>
      <c r="F12" s="36"/>
      <c r="G12" s="35"/>
      <c r="H12" s="36"/>
      <c r="I12" s="42"/>
      <c r="J12" s="36"/>
      <c r="K12" s="36"/>
    </row>
    <row r="13" spans="1:11" ht="16" thickBot="1" x14ac:dyDescent="0.4">
      <c r="A13" s="82"/>
      <c r="B13" s="83"/>
      <c r="C13" s="1051">
        <v>40799</v>
      </c>
      <c r="D13" s="1052"/>
      <c r="E13" s="1051">
        <v>40827</v>
      </c>
      <c r="F13" s="1052"/>
      <c r="G13" s="1051">
        <v>40862</v>
      </c>
      <c r="H13" s="1052"/>
      <c r="I13" s="1051">
        <v>40883</v>
      </c>
      <c r="J13" s="1052"/>
      <c r="K13" s="84" t="s">
        <v>60</v>
      </c>
    </row>
    <row r="14" spans="1:11" ht="16" thickBot="1" x14ac:dyDescent="0.4">
      <c r="A14" s="109" t="s">
        <v>5</v>
      </c>
      <c r="B14" s="110" t="s">
        <v>3</v>
      </c>
      <c r="C14" s="111" t="s">
        <v>0</v>
      </c>
      <c r="D14" s="112" t="s">
        <v>1</v>
      </c>
      <c r="E14" s="111" t="s">
        <v>0</v>
      </c>
      <c r="F14" s="113" t="s">
        <v>1</v>
      </c>
      <c r="G14" s="111" t="s">
        <v>0</v>
      </c>
      <c r="H14" s="113" t="s">
        <v>1</v>
      </c>
      <c r="I14" s="111" t="s">
        <v>0</v>
      </c>
      <c r="J14" s="113" t="s">
        <v>1</v>
      </c>
      <c r="K14" s="114" t="s">
        <v>4</v>
      </c>
    </row>
    <row r="15" spans="1:11" ht="15.5" x14ac:dyDescent="0.35">
      <c r="A15" s="85">
        <v>1</v>
      </c>
      <c r="B15" s="115" t="s">
        <v>149</v>
      </c>
      <c r="C15" s="116">
        <v>1</v>
      </c>
      <c r="D15" s="117">
        <v>17</v>
      </c>
      <c r="E15" s="116">
        <v>1</v>
      </c>
      <c r="F15" s="118">
        <v>19</v>
      </c>
      <c r="G15" s="116">
        <v>2</v>
      </c>
      <c r="H15" s="118">
        <v>18</v>
      </c>
      <c r="I15" s="116">
        <v>3</v>
      </c>
      <c r="J15" s="118">
        <v>12</v>
      </c>
      <c r="K15" s="181">
        <f t="shared" ref="K15:K41" si="0">SUM(D15,F15,H15,J15)</f>
        <v>66</v>
      </c>
    </row>
    <row r="16" spans="1:11" ht="15.5" x14ac:dyDescent="0.35">
      <c r="A16" s="86">
        <v>2</v>
      </c>
      <c r="B16" s="87" t="s">
        <v>22</v>
      </c>
      <c r="C16" s="116"/>
      <c r="D16" s="95"/>
      <c r="E16" s="88">
        <v>2</v>
      </c>
      <c r="F16" s="89">
        <v>16</v>
      </c>
      <c r="G16" s="88">
        <v>1</v>
      </c>
      <c r="H16" s="118">
        <v>21</v>
      </c>
      <c r="I16" s="88">
        <v>1</v>
      </c>
      <c r="J16" s="118">
        <v>18</v>
      </c>
      <c r="K16" s="181">
        <f t="shared" si="0"/>
        <v>55</v>
      </c>
    </row>
    <row r="17" spans="1:11" ht="15.5" x14ac:dyDescent="0.35">
      <c r="A17" s="86">
        <v>3</v>
      </c>
      <c r="B17" s="96" t="s">
        <v>151</v>
      </c>
      <c r="C17" s="116">
        <v>5</v>
      </c>
      <c r="D17" s="117">
        <v>8</v>
      </c>
      <c r="E17" s="88">
        <v>6</v>
      </c>
      <c r="F17" s="118">
        <v>9</v>
      </c>
      <c r="G17" s="88">
        <v>6</v>
      </c>
      <c r="H17" s="118">
        <v>11</v>
      </c>
      <c r="I17" s="88">
        <v>6</v>
      </c>
      <c r="J17" s="118">
        <v>8</v>
      </c>
      <c r="K17" s="181">
        <f t="shared" si="0"/>
        <v>36</v>
      </c>
    </row>
    <row r="18" spans="1:11" ht="15.5" x14ac:dyDescent="0.35">
      <c r="A18" s="86">
        <v>4</v>
      </c>
      <c r="B18" s="87" t="s">
        <v>119</v>
      </c>
      <c r="C18" s="116">
        <v>3</v>
      </c>
      <c r="D18" s="95">
        <v>11</v>
      </c>
      <c r="E18" s="88">
        <v>4</v>
      </c>
      <c r="F18" s="89">
        <v>11</v>
      </c>
      <c r="G18" s="88"/>
      <c r="H18" s="118"/>
      <c r="I18" s="88">
        <v>8</v>
      </c>
      <c r="J18" s="118">
        <v>6</v>
      </c>
      <c r="K18" s="181">
        <f t="shared" si="0"/>
        <v>28</v>
      </c>
    </row>
    <row r="19" spans="1:11" ht="15.5" x14ac:dyDescent="0.35">
      <c r="A19" s="86">
        <v>5</v>
      </c>
      <c r="B19" s="87" t="s">
        <v>154</v>
      </c>
      <c r="C19" s="116"/>
      <c r="D19" s="191"/>
      <c r="E19" s="88"/>
      <c r="F19" s="192"/>
      <c r="G19" s="88">
        <v>7</v>
      </c>
      <c r="H19" s="118">
        <v>10</v>
      </c>
      <c r="I19" s="88">
        <v>2</v>
      </c>
      <c r="J19" s="118">
        <v>15</v>
      </c>
      <c r="K19" s="181">
        <f t="shared" si="0"/>
        <v>25</v>
      </c>
    </row>
    <row r="20" spans="1:11" ht="15.5" x14ac:dyDescent="0.35">
      <c r="A20" s="86">
        <v>6</v>
      </c>
      <c r="B20" s="87" t="s">
        <v>152</v>
      </c>
      <c r="C20" s="116"/>
      <c r="D20" s="97"/>
      <c r="E20" s="88"/>
      <c r="F20" s="89"/>
      <c r="G20" s="88">
        <v>3</v>
      </c>
      <c r="H20" s="118">
        <v>15</v>
      </c>
      <c r="I20" s="88">
        <v>5</v>
      </c>
      <c r="J20" s="118">
        <v>9</v>
      </c>
      <c r="K20" s="181">
        <f t="shared" si="0"/>
        <v>24</v>
      </c>
    </row>
    <row r="21" spans="1:11" ht="15.5" x14ac:dyDescent="0.35">
      <c r="A21" s="86">
        <v>6</v>
      </c>
      <c r="B21" s="96" t="s">
        <v>150</v>
      </c>
      <c r="C21" s="116">
        <v>7</v>
      </c>
      <c r="D21" s="117">
        <v>6</v>
      </c>
      <c r="E21" s="88">
        <v>3</v>
      </c>
      <c r="F21" s="118">
        <v>13</v>
      </c>
      <c r="G21" s="88">
        <v>12</v>
      </c>
      <c r="H21" s="118">
        <v>5</v>
      </c>
      <c r="I21" s="88"/>
      <c r="J21" s="118"/>
      <c r="K21" s="181">
        <f t="shared" si="0"/>
        <v>24</v>
      </c>
    </row>
    <row r="22" spans="1:11" ht="15.5" x14ac:dyDescent="0.35">
      <c r="A22" s="86">
        <v>8</v>
      </c>
      <c r="B22" s="87" t="s">
        <v>32</v>
      </c>
      <c r="C22" s="116"/>
      <c r="D22" s="97"/>
      <c r="E22" s="88">
        <v>5</v>
      </c>
      <c r="F22" s="89">
        <v>10</v>
      </c>
      <c r="G22" s="88">
        <v>4</v>
      </c>
      <c r="H22" s="118">
        <v>13</v>
      </c>
      <c r="I22" s="88"/>
      <c r="J22" s="118"/>
      <c r="K22" s="181">
        <f t="shared" si="0"/>
        <v>23</v>
      </c>
    </row>
    <row r="23" spans="1:11" ht="15.5" x14ac:dyDescent="0.35">
      <c r="A23" s="86">
        <v>9</v>
      </c>
      <c r="B23" s="87" t="s">
        <v>41</v>
      </c>
      <c r="C23" s="116"/>
      <c r="D23" s="117"/>
      <c r="E23" s="88">
        <v>11</v>
      </c>
      <c r="F23" s="118">
        <v>4</v>
      </c>
      <c r="G23" s="88"/>
      <c r="H23" s="118"/>
      <c r="I23" s="88">
        <v>4</v>
      </c>
      <c r="J23" s="118">
        <v>10</v>
      </c>
      <c r="K23" s="181">
        <f t="shared" si="0"/>
        <v>14</v>
      </c>
    </row>
    <row r="24" spans="1:11" ht="15.5" x14ac:dyDescent="0.35">
      <c r="A24" s="86">
        <v>9</v>
      </c>
      <c r="B24" s="87" t="s">
        <v>30</v>
      </c>
      <c r="C24" s="116">
        <v>9</v>
      </c>
      <c r="D24" s="95">
        <v>4</v>
      </c>
      <c r="E24" s="88">
        <v>9</v>
      </c>
      <c r="F24" s="89">
        <v>6</v>
      </c>
      <c r="G24" s="88">
        <v>13</v>
      </c>
      <c r="H24" s="118">
        <v>4</v>
      </c>
      <c r="I24" s="88"/>
      <c r="J24" s="118"/>
      <c r="K24" s="181">
        <f t="shared" si="0"/>
        <v>14</v>
      </c>
    </row>
    <row r="25" spans="1:11" ht="15.5" x14ac:dyDescent="0.35">
      <c r="A25" s="86">
        <v>9</v>
      </c>
      <c r="B25" s="87" t="s">
        <v>25</v>
      </c>
      <c r="C25" s="116">
        <v>4</v>
      </c>
      <c r="D25" s="117">
        <v>9</v>
      </c>
      <c r="E25" s="88">
        <v>10</v>
      </c>
      <c r="F25" s="118">
        <v>5</v>
      </c>
      <c r="G25" s="88"/>
      <c r="H25" s="118"/>
      <c r="I25" s="88"/>
      <c r="J25" s="118"/>
      <c r="K25" s="181">
        <f t="shared" si="0"/>
        <v>14</v>
      </c>
    </row>
    <row r="26" spans="1:11" ht="15.5" x14ac:dyDescent="0.35">
      <c r="A26" s="86">
        <v>9</v>
      </c>
      <c r="B26" s="87" t="s">
        <v>29</v>
      </c>
      <c r="C26" s="116">
        <v>2</v>
      </c>
      <c r="D26" s="95">
        <v>14</v>
      </c>
      <c r="E26" s="88"/>
      <c r="F26" s="89"/>
      <c r="G26" s="88"/>
      <c r="H26" s="118"/>
      <c r="I26" s="88"/>
      <c r="J26" s="118"/>
      <c r="K26" s="181">
        <f t="shared" si="0"/>
        <v>14</v>
      </c>
    </row>
    <row r="27" spans="1:11" ht="15.5" x14ac:dyDescent="0.35">
      <c r="A27" s="86">
        <v>13</v>
      </c>
      <c r="B27" s="87" t="s">
        <v>27</v>
      </c>
      <c r="C27" s="88"/>
      <c r="D27" s="95"/>
      <c r="E27" s="88">
        <v>7</v>
      </c>
      <c r="F27" s="118">
        <v>8</v>
      </c>
      <c r="G27" s="88"/>
      <c r="H27" s="118"/>
      <c r="I27" s="88">
        <v>10</v>
      </c>
      <c r="J27" s="118">
        <v>4</v>
      </c>
      <c r="K27" s="181">
        <f t="shared" si="0"/>
        <v>12</v>
      </c>
    </row>
    <row r="28" spans="1:11" ht="15.5" x14ac:dyDescent="0.35">
      <c r="A28" s="86">
        <v>13</v>
      </c>
      <c r="B28" s="87" t="s">
        <v>118</v>
      </c>
      <c r="C28" s="88"/>
      <c r="D28" s="188"/>
      <c r="E28" s="88"/>
      <c r="F28" s="71"/>
      <c r="G28" s="88">
        <v>10</v>
      </c>
      <c r="H28" s="118">
        <v>7</v>
      </c>
      <c r="I28" s="88">
        <v>9</v>
      </c>
      <c r="J28" s="89">
        <v>5</v>
      </c>
      <c r="K28" s="181">
        <f t="shared" si="0"/>
        <v>12</v>
      </c>
    </row>
    <row r="29" spans="1:11" ht="15.5" x14ac:dyDescent="0.35">
      <c r="A29" s="86">
        <v>13</v>
      </c>
      <c r="B29" s="87" t="s">
        <v>153</v>
      </c>
      <c r="C29" s="88"/>
      <c r="D29" s="95"/>
      <c r="E29" s="88"/>
      <c r="F29" s="89"/>
      <c r="G29" s="88">
        <v>5</v>
      </c>
      <c r="H29" s="118">
        <v>12</v>
      </c>
      <c r="I29" s="88"/>
      <c r="J29" s="89"/>
      <c r="K29" s="181">
        <f t="shared" si="0"/>
        <v>12</v>
      </c>
    </row>
    <row r="30" spans="1:11" ht="15.5" x14ac:dyDescent="0.35">
      <c r="A30" s="86">
        <v>16</v>
      </c>
      <c r="B30" s="87" t="s">
        <v>144</v>
      </c>
      <c r="C30" s="88"/>
      <c r="D30" s="95"/>
      <c r="E30" s="88"/>
      <c r="F30" s="90"/>
      <c r="G30" s="88">
        <v>7</v>
      </c>
      <c r="H30" s="118">
        <v>10</v>
      </c>
      <c r="I30" s="122"/>
      <c r="J30" s="90"/>
      <c r="K30" s="181">
        <f t="shared" si="0"/>
        <v>10</v>
      </c>
    </row>
    <row r="31" spans="1:11" ht="15.5" x14ac:dyDescent="0.35">
      <c r="A31" s="86">
        <v>17</v>
      </c>
      <c r="B31" s="87" t="s">
        <v>28</v>
      </c>
      <c r="C31" s="88"/>
      <c r="D31" s="95"/>
      <c r="E31" s="88"/>
      <c r="F31" s="89"/>
      <c r="G31" s="88">
        <v>9</v>
      </c>
      <c r="H31" s="89">
        <v>8</v>
      </c>
      <c r="I31" s="88">
        <v>13</v>
      </c>
      <c r="J31" s="89">
        <v>1</v>
      </c>
      <c r="K31" s="181">
        <f t="shared" si="0"/>
        <v>9</v>
      </c>
    </row>
    <row r="32" spans="1:11" ht="15.5" x14ac:dyDescent="0.35">
      <c r="A32" s="86">
        <v>18</v>
      </c>
      <c r="B32" s="87" t="s">
        <v>26</v>
      </c>
      <c r="C32" s="88">
        <v>11</v>
      </c>
      <c r="D32" s="95">
        <v>2</v>
      </c>
      <c r="E32" s="88"/>
      <c r="F32" s="89"/>
      <c r="G32" s="88">
        <v>11</v>
      </c>
      <c r="H32" s="89">
        <v>6</v>
      </c>
      <c r="I32" s="88"/>
      <c r="J32" s="89"/>
      <c r="K32" s="181">
        <f t="shared" si="0"/>
        <v>8</v>
      </c>
    </row>
    <row r="33" spans="1:11" ht="15.5" x14ac:dyDescent="0.35">
      <c r="A33" s="86">
        <v>19</v>
      </c>
      <c r="B33" s="87" t="s">
        <v>142</v>
      </c>
      <c r="C33" s="88">
        <v>12</v>
      </c>
      <c r="D33" s="95">
        <v>1</v>
      </c>
      <c r="E33" s="88"/>
      <c r="F33" s="89"/>
      <c r="G33" s="88">
        <v>14</v>
      </c>
      <c r="H33" s="89">
        <v>3</v>
      </c>
      <c r="I33" s="88">
        <v>11</v>
      </c>
      <c r="J33" s="89">
        <v>3</v>
      </c>
      <c r="K33" s="181">
        <f t="shared" si="0"/>
        <v>7</v>
      </c>
    </row>
    <row r="34" spans="1:11" ht="15.5" x14ac:dyDescent="0.35">
      <c r="A34" s="86">
        <v>19</v>
      </c>
      <c r="B34" s="87" t="s">
        <v>129</v>
      </c>
      <c r="C34" s="88"/>
      <c r="D34" s="188"/>
      <c r="E34" s="88"/>
      <c r="F34" s="89"/>
      <c r="G34" s="88"/>
      <c r="H34" s="89"/>
      <c r="I34" s="88">
        <v>7</v>
      </c>
      <c r="J34" s="89">
        <v>7</v>
      </c>
      <c r="K34" s="181">
        <f t="shared" si="0"/>
        <v>7</v>
      </c>
    </row>
    <row r="35" spans="1:11" ht="15.5" x14ac:dyDescent="0.35">
      <c r="A35" s="86">
        <v>19</v>
      </c>
      <c r="B35" s="87" t="s">
        <v>146</v>
      </c>
      <c r="C35" s="88"/>
      <c r="D35" s="95"/>
      <c r="E35" s="88">
        <v>8</v>
      </c>
      <c r="F35" s="89">
        <v>7</v>
      </c>
      <c r="G35" s="88"/>
      <c r="H35" s="89"/>
      <c r="I35" s="88"/>
      <c r="J35" s="89"/>
      <c r="K35" s="181">
        <f t="shared" si="0"/>
        <v>7</v>
      </c>
    </row>
    <row r="36" spans="1:11" ht="15.5" x14ac:dyDescent="0.35">
      <c r="A36" s="86">
        <v>19</v>
      </c>
      <c r="B36" s="87" t="s">
        <v>141</v>
      </c>
      <c r="C36" s="88">
        <v>6</v>
      </c>
      <c r="D36" s="95">
        <v>7</v>
      </c>
      <c r="E36" s="88"/>
      <c r="F36" s="89"/>
      <c r="G36" s="88"/>
      <c r="H36" s="89"/>
      <c r="I36" s="88"/>
      <c r="J36" s="89"/>
      <c r="K36" s="181">
        <f t="shared" si="0"/>
        <v>7</v>
      </c>
    </row>
    <row r="37" spans="1:11" ht="15.5" x14ac:dyDescent="0.35">
      <c r="A37" s="86">
        <v>23</v>
      </c>
      <c r="B37" s="121" t="s">
        <v>34</v>
      </c>
      <c r="C37" s="88">
        <v>10</v>
      </c>
      <c r="D37" s="89">
        <v>3</v>
      </c>
      <c r="E37" s="88">
        <v>13</v>
      </c>
      <c r="F37" s="89">
        <v>2</v>
      </c>
      <c r="G37" s="88">
        <v>16</v>
      </c>
      <c r="H37" s="89">
        <v>1</v>
      </c>
      <c r="I37" s="88"/>
      <c r="J37" s="89"/>
      <c r="K37" s="181">
        <f t="shared" si="0"/>
        <v>6</v>
      </c>
    </row>
    <row r="38" spans="1:11" ht="15.5" x14ac:dyDescent="0.35">
      <c r="A38" s="86">
        <v>24</v>
      </c>
      <c r="B38" s="121" t="s">
        <v>36</v>
      </c>
      <c r="C38" s="88">
        <v>8</v>
      </c>
      <c r="D38" s="89">
        <v>5</v>
      </c>
      <c r="E38" s="88"/>
      <c r="F38" s="89"/>
      <c r="G38" s="88"/>
      <c r="H38" s="89"/>
      <c r="I38" s="88"/>
      <c r="J38" s="89"/>
      <c r="K38" s="181">
        <f t="shared" si="0"/>
        <v>5</v>
      </c>
    </row>
    <row r="39" spans="1:11" ht="15.5" x14ac:dyDescent="0.35">
      <c r="A39" s="86">
        <v>25</v>
      </c>
      <c r="B39" s="121" t="s">
        <v>155</v>
      </c>
      <c r="C39" s="88"/>
      <c r="D39" s="89"/>
      <c r="E39" s="88"/>
      <c r="F39" s="89"/>
      <c r="G39" s="88">
        <v>15</v>
      </c>
      <c r="H39" s="89">
        <v>2</v>
      </c>
      <c r="I39" s="88">
        <v>12</v>
      </c>
      <c r="J39" s="89">
        <v>2</v>
      </c>
      <c r="K39" s="181">
        <f t="shared" si="0"/>
        <v>4</v>
      </c>
    </row>
    <row r="40" spans="1:11" ht="15.5" x14ac:dyDescent="0.35">
      <c r="A40" s="86">
        <v>26</v>
      </c>
      <c r="B40" s="121" t="s">
        <v>147</v>
      </c>
      <c r="C40" s="88"/>
      <c r="D40" s="89"/>
      <c r="E40" s="88">
        <v>12</v>
      </c>
      <c r="F40" s="89">
        <v>3</v>
      </c>
      <c r="G40" s="88"/>
      <c r="H40" s="89"/>
      <c r="I40" s="88"/>
      <c r="J40" s="89"/>
      <c r="K40" s="181">
        <f t="shared" si="0"/>
        <v>3</v>
      </c>
    </row>
    <row r="41" spans="1:11" ht="16" thickBot="1" x14ac:dyDescent="0.4">
      <c r="A41" s="91">
        <v>27</v>
      </c>
      <c r="B41" s="189" t="s">
        <v>148</v>
      </c>
      <c r="C41" s="92"/>
      <c r="D41" s="190"/>
      <c r="E41" s="92">
        <v>14</v>
      </c>
      <c r="F41" s="125">
        <v>1</v>
      </c>
      <c r="G41" s="92"/>
      <c r="H41" s="125"/>
      <c r="I41" s="92"/>
      <c r="J41" s="125"/>
      <c r="K41" s="91">
        <f t="shared" si="0"/>
        <v>1</v>
      </c>
    </row>
  </sheetData>
  <mergeCells count="4">
    <mergeCell ref="C13:D13"/>
    <mergeCell ref="E13:F13"/>
    <mergeCell ref="G13:H13"/>
    <mergeCell ref="I13:J13"/>
  </mergeCells>
  <pageMargins left="0.95" right="0.7" top="0.75" bottom="0.93" header="0.3" footer="0.3"/>
  <pageSetup paperSize="9"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published="0" codeName="Ark21"/>
  <dimension ref="A1:U43"/>
  <sheetViews>
    <sheetView topLeftCell="A2" zoomScaleNormal="100" workbookViewId="0">
      <selection activeCell="A13" sqref="A13:P43"/>
    </sheetView>
  </sheetViews>
  <sheetFormatPr baseColWidth="10" defaultColWidth="9.1796875" defaultRowHeight="13" x14ac:dyDescent="0.3"/>
  <cols>
    <col min="1" max="1" width="4" customWidth="1"/>
    <col min="2" max="2" width="12.26953125" customWidth="1"/>
    <col min="3" max="6" width="3.453125" style="1" customWidth="1"/>
    <col min="7" max="7" width="3.453125" style="12" customWidth="1"/>
    <col min="8" max="8" width="4.453125" style="1" customWidth="1"/>
    <col min="9" max="9" width="3.453125" style="4" customWidth="1"/>
    <col min="10" max="10" width="3.453125" style="1" customWidth="1"/>
    <col min="11" max="11" width="3.453125" style="2" bestFit="1" customWidth="1"/>
    <col min="12" max="12" width="3.453125" style="1" bestFit="1" customWidth="1"/>
    <col min="13" max="13" width="3.453125" style="12" customWidth="1"/>
    <col min="14" max="14" width="3.453125" style="1" customWidth="1"/>
    <col min="15" max="15" width="5.1796875" style="1" bestFit="1" customWidth="1"/>
    <col min="16" max="16" width="8.54296875" style="1" customWidth="1"/>
    <col min="17" max="17" width="6.453125" bestFit="1" customWidth="1"/>
  </cols>
  <sheetData>
    <row r="1" spans="1:21" ht="18.5" x14ac:dyDescent="0.45">
      <c r="A1" s="64" t="s">
        <v>163</v>
      </c>
      <c r="B1" s="43"/>
      <c r="C1" s="41"/>
      <c r="D1" s="41"/>
      <c r="E1" s="41"/>
      <c r="F1" s="44"/>
      <c r="G1" s="41"/>
      <c r="H1" s="44"/>
      <c r="I1" s="5"/>
      <c r="J1" s="41"/>
      <c r="K1" s="6"/>
      <c r="L1" s="41"/>
      <c r="M1" s="44"/>
      <c r="N1" s="43"/>
      <c r="O1" s="43"/>
      <c r="P1" s="43"/>
      <c r="Q1" s="43"/>
    </row>
    <row r="2" spans="1:21" ht="18" x14ac:dyDescent="0.4">
      <c r="A2" s="13" t="s">
        <v>6</v>
      </c>
      <c r="B2" s="14"/>
      <c r="C2" s="5"/>
      <c r="D2" s="5"/>
      <c r="E2" s="5"/>
      <c r="F2" s="7"/>
      <c r="G2" s="5"/>
      <c r="H2" s="7"/>
      <c r="I2" s="5"/>
      <c r="J2" s="5"/>
      <c r="K2" s="6"/>
      <c r="L2" s="5"/>
      <c r="M2" s="7"/>
      <c r="N2" s="6"/>
      <c r="O2" s="6"/>
      <c r="P2" s="6"/>
      <c r="Q2" s="6"/>
      <c r="R2" s="8"/>
      <c r="S2" s="3"/>
      <c r="T2" s="3"/>
      <c r="U2" s="3"/>
    </row>
    <row r="3" spans="1:21" ht="18" x14ac:dyDescent="0.4">
      <c r="A3" s="210" t="s">
        <v>162</v>
      </c>
      <c r="B3" s="6"/>
      <c r="C3" s="5"/>
      <c r="D3" s="5"/>
      <c r="E3" s="5"/>
      <c r="F3" s="7"/>
      <c r="G3" s="5"/>
      <c r="H3" s="7"/>
      <c r="I3" s="5"/>
      <c r="J3" s="5"/>
      <c r="K3" s="6"/>
      <c r="L3" s="5"/>
      <c r="M3" s="7"/>
      <c r="N3" s="6"/>
      <c r="O3" s="6"/>
      <c r="P3" s="6"/>
      <c r="Q3" s="6"/>
      <c r="R3" s="8"/>
      <c r="S3" s="3"/>
      <c r="T3" s="3"/>
      <c r="U3" s="3"/>
    </row>
    <row r="4" spans="1:21" ht="18" x14ac:dyDescent="0.4">
      <c r="A4" s="13" t="s">
        <v>59</v>
      </c>
      <c r="B4" s="6"/>
      <c r="C4" s="5"/>
      <c r="D4" s="5"/>
      <c r="E4" s="5"/>
      <c r="F4" s="7"/>
      <c r="G4" s="5"/>
      <c r="H4" s="7"/>
      <c r="I4" s="5"/>
      <c r="J4" s="5"/>
      <c r="K4" s="6"/>
      <c r="L4" s="5"/>
      <c r="M4" s="7"/>
      <c r="N4" s="6"/>
      <c r="O4" s="6"/>
      <c r="P4" s="6"/>
      <c r="Q4" s="6"/>
      <c r="R4" s="8"/>
      <c r="S4" s="3"/>
      <c r="T4" s="3"/>
      <c r="U4" s="3"/>
    </row>
    <row r="5" spans="1:21" ht="18" x14ac:dyDescent="0.4">
      <c r="A5" s="13" t="s">
        <v>9</v>
      </c>
      <c r="B5" s="6"/>
      <c r="C5" s="5"/>
      <c r="D5" s="5"/>
      <c r="E5" s="5"/>
      <c r="F5" s="7"/>
      <c r="G5" s="5"/>
      <c r="H5" s="7"/>
      <c r="I5" s="5"/>
      <c r="J5" s="5"/>
      <c r="K5" s="6"/>
      <c r="L5" s="5"/>
      <c r="M5" s="7"/>
      <c r="N5" s="6"/>
      <c r="O5" s="6"/>
      <c r="P5" s="6"/>
      <c r="Q5" s="6"/>
      <c r="R5" s="8"/>
      <c r="S5" s="3"/>
      <c r="T5" s="3"/>
      <c r="U5" s="3"/>
    </row>
    <row r="6" spans="1:21" ht="18" x14ac:dyDescent="0.4">
      <c r="A6" s="13" t="s">
        <v>14</v>
      </c>
      <c r="B6" s="6"/>
      <c r="C6" s="5"/>
      <c r="D6" s="5"/>
      <c r="E6" s="5"/>
      <c r="F6" s="7"/>
      <c r="G6" s="5"/>
      <c r="H6" s="7"/>
      <c r="I6" s="5"/>
      <c r="J6" s="5"/>
      <c r="K6" s="6"/>
      <c r="L6" s="5"/>
      <c r="M6" s="7"/>
      <c r="N6" s="6"/>
      <c r="O6" s="6"/>
      <c r="P6" s="6"/>
      <c r="Q6" s="6"/>
      <c r="R6" s="8"/>
      <c r="S6" s="3"/>
      <c r="T6" s="3"/>
      <c r="U6" s="3"/>
    </row>
    <row r="7" spans="1:21" ht="18" x14ac:dyDescent="0.4">
      <c r="A7" s="66" t="s">
        <v>15</v>
      </c>
      <c r="C7" s="5"/>
      <c r="D7" s="5"/>
      <c r="E7" s="5"/>
      <c r="F7" s="7"/>
      <c r="G7" s="5"/>
      <c r="H7" s="7"/>
      <c r="I7" s="5"/>
      <c r="J7" s="5"/>
      <c r="K7" s="6"/>
      <c r="L7" s="5"/>
      <c r="M7" s="7"/>
      <c r="N7" s="6"/>
      <c r="O7" s="6"/>
      <c r="P7" s="6"/>
      <c r="Q7" s="6"/>
      <c r="R7" s="8"/>
      <c r="S7" s="3"/>
      <c r="T7" s="3"/>
      <c r="U7" s="3"/>
    </row>
    <row r="8" spans="1:21" ht="18" x14ac:dyDescent="0.4">
      <c r="A8" s="13" t="s">
        <v>10</v>
      </c>
      <c r="B8" s="6"/>
      <c r="C8" s="5"/>
      <c r="D8" s="5"/>
      <c r="E8" s="5"/>
      <c r="F8" s="7"/>
      <c r="G8" s="5"/>
      <c r="H8" s="7"/>
      <c r="I8" s="5"/>
      <c r="J8" s="5"/>
      <c r="K8" s="6"/>
      <c r="L8" s="5"/>
      <c r="M8" s="7"/>
      <c r="N8" s="6"/>
      <c r="O8" s="6"/>
      <c r="P8" s="6"/>
      <c r="Q8" s="6"/>
      <c r="R8" s="8"/>
      <c r="S8" s="3"/>
      <c r="T8" s="3"/>
      <c r="U8" s="3"/>
    </row>
    <row r="9" spans="1:21" ht="18" x14ac:dyDescent="0.4">
      <c r="A9" s="13" t="s">
        <v>128</v>
      </c>
      <c r="B9" s="6"/>
      <c r="C9" s="5"/>
      <c r="D9" s="5"/>
      <c r="E9" s="5"/>
      <c r="F9" s="7"/>
      <c r="G9" s="5"/>
      <c r="H9" s="7"/>
      <c r="I9" s="5"/>
      <c r="J9" s="5"/>
      <c r="K9" s="6"/>
      <c r="L9" s="5"/>
      <c r="M9" s="7"/>
      <c r="N9" s="6"/>
      <c r="O9" s="6"/>
      <c r="P9" s="6"/>
      <c r="Q9" s="6"/>
      <c r="R9" s="8"/>
      <c r="S9" s="3"/>
      <c r="T9" s="3"/>
      <c r="U9" s="3"/>
    </row>
    <row r="10" spans="1:21" ht="18" x14ac:dyDescent="0.4">
      <c r="A10" s="67" t="s">
        <v>12</v>
      </c>
      <c r="B10" s="6"/>
      <c r="C10" s="5"/>
      <c r="D10" s="5"/>
      <c r="E10" s="5"/>
      <c r="F10" s="7"/>
      <c r="G10" s="5"/>
      <c r="H10" s="7"/>
      <c r="I10" s="5"/>
      <c r="J10" s="5"/>
      <c r="K10" s="6"/>
      <c r="L10" s="5"/>
      <c r="M10" s="7"/>
      <c r="N10" s="6"/>
      <c r="O10" s="6"/>
      <c r="P10" s="6"/>
      <c r="Q10" s="6"/>
      <c r="R10" s="8"/>
      <c r="S10" s="3"/>
      <c r="T10" s="3"/>
      <c r="U10" s="3"/>
    </row>
    <row r="11" spans="1:21" ht="18" x14ac:dyDescent="0.4">
      <c r="A11" s="67" t="s">
        <v>13</v>
      </c>
      <c r="B11" s="6"/>
      <c r="C11" s="5"/>
      <c r="D11" s="5"/>
      <c r="E11" s="5"/>
      <c r="F11" s="7"/>
      <c r="G11" s="5"/>
      <c r="H11" s="7"/>
      <c r="I11" s="5"/>
      <c r="J11" s="5"/>
      <c r="K11" s="6"/>
      <c r="L11" s="5"/>
      <c r="M11" s="7"/>
      <c r="N11" s="6"/>
      <c r="O11" s="6"/>
      <c r="P11" s="6"/>
      <c r="Q11" s="6"/>
      <c r="R11" s="8"/>
      <c r="S11" s="3"/>
      <c r="T11" s="3"/>
      <c r="U11" s="3"/>
    </row>
    <row r="12" spans="1:21" ht="4.5" customHeight="1" thickBot="1" x14ac:dyDescent="0.35">
      <c r="A12" s="34"/>
      <c r="B12" s="34"/>
      <c r="C12" s="36"/>
      <c r="D12" s="36"/>
      <c r="E12" s="36"/>
      <c r="F12" s="36"/>
      <c r="G12" s="35"/>
      <c r="H12" s="36"/>
      <c r="I12" s="42"/>
      <c r="J12" s="36"/>
      <c r="K12" s="164"/>
      <c r="L12" s="36"/>
      <c r="M12" s="35"/>
      <c r="N12" s="36"/>
      <c r="O12" s="36"/>
      <c r="P12" s="36"/>
    </row>
    <row r="13" spans="1:21" ht="30" customHeight="1" thickBot="1" x14ac:dyDescent="0.35">
      <c r="A13" s="68"/>
      <c r="B13" s="10"/>
      <c r="C13" s="1012">
        <v>40569</v>
      </c>
      <c r="D13" s="1013"/>
      <c r="E13" s="1012">
        <v>40590</v>
      </c>
      <c r="F13" s="1013"/>
      <c r="G13" s="1012">
        <v>40610</v>
      </c>
      <c r="H13" s="1013"/>
      <c r="I13" s="1012">
        <v>40645</v>
      </c>
      <c r="J13" s="1013"/>
      <c r="K13" s="1012">
        <v>40673</v>
      </c>
      <c r="L13" s="1013"/>
      <c r="M13" s="1012">
        <v>40701</v>
      </c>
      <c r="N13" s="1013"/>
      <c r="O13" s="28" t="s">
        <v>111</v>
      </c>
      <c r="P13" s="138" t="s">
        <v>11</v>
      </c>
    </row>
    <row r="14" spans="1:21" ht="16" thickBot="1" x14ac:dyDescent="0.4">
      <c r="A14" s="69" t="s">
        <v>5</v>
      </c>
      <c r="B14" s="15" t="s">
        <v>3</v>
      </c>
      <c r="C14" s="17" t="s">
        <v>0</v>
      </c>
      <c r="D14" s="18" t="s">
        <v>1</v>
      </c>
      <c r="E14" s="17" t="s">
        <v>0</v>
      </c>
      <c r="F14" s="18" t="s">
        <v>1</v>
      </c>
      <c r="G14" s="17" t="s">
        <v>0</v>
      </c>
      <c r="H14" s="18" t="s">
        <v>1</v>
      </c>
      <c r="I14" s="17" t="s">
        <v>0</v>
      </c>
      <c r="J14" s="18" t="s">
        <v>1</v>
      </c>
      <c r="K14" s="146" t="s">
        <v>0</v>
      </c>
      <c r="L14" s="18" t="s">
        <v>1</v>
      </c>
      <c r="M14" s="17" t="s">
        <v>0</v>
      </c>
      <c r="N14" s="37" t="s">
        <v>1</v>
      </c>
      <c r="O14" s="142" t="s">
        <v>4</v>
      </c>
      <c r="P14" s="38"/>
    </row>
    <row r="15" spans="1:21" x14ac:dyDescent="0.3">
      <c r="A15" s="19">
        <v>1</v>
      </c>
      <c r="B15" s="178" t="s">
        <v>22</v>
      </c>
      <c r="C15" s="22"/>
      <c r="D15" s="23"/>
      <c r="E15" s="22">
        <v>1</v>
      </c>
      <c r="F15" s="23">
        <v>19</v>
      </c>
      <c r="G15" s="22">
        <v>1</v>
      </c>
      <c r="H15" s="23">
        <v>16</v>
      </c>
      <c r="I15" s="72"/>
      <c r="J15" s="73"/>
      <c r="K15" s="22">
        <v>1</v>
      </c>
      <c r="L15" s="23">
        <v>19</v>
      </c>
      <c r="M15" s="50">
        <v>2</v>
      </c>
      <c r="N15" s="23">
        <v>14</v>
      </c>
      <c r="O15" s="19">
        <f>SUM(D15,F15,H15,J15,L15,N15)</f>
        <v>68</v>
      </c>
      <c r="P15" s="19">
        <v>68</v>
      </c>
    </row>
    <row r="16" spans="1:21" x14ac:dyDescent="0.3">
      <c r="A16" s="20">
        <v>2</v>
      </c>
      <c r="B16" s="179" t="s">
        <v>47</v>
      </c>
      <c r="C16" s="24">
        <v>6</v>
      </c>
      <c r="D16" s="25">
        <v>12</v>
      </c>
      <c r="E16" s="24">
        <v>2</v>
      </c>
      <c r="F16" s="25">
        <v>16</v>
      </c>
      <c r="G16" s="24">
        <v>2</v>
      </c>
      <c r="H16" s="25">
        <v>13</v>
      </c>
      <c r="I16" s="24">
        <v>3</v>
      </c>
      <c r="J16" s="25">
        <v>11</v>
      </c>
      <c r="K16" s="24">
        <v>6</v>
      </c>
      <c r="L16" s="25">
        <v>9</v>
      </c>
      <c r="M16" s="51">
        <v>6</v>
      </c>
      <c r="N16" s="56">
        <v>7</v>
      </c>
      <c r="O16" s="20">
        <f>SUM(D16,F16,H16,J16,L16,N16)</f>
        <v>68</v>
      </c>
      <c r="P16" s="20">
        <v>61</v>
      </c>
    </row>
    <row r="17" spans="1:16" x14ac:dyDescent="0.3">
      <c r="A17" s="20">
        <v>3</v>
      </c>
      <c r="B17" s="21" t="s">
        <v>26</v>
      </c>
      <c r="C17" s="24">
        <v>4</v>
      </c>
      <c r="D17" s="25">
        <v>14</v>
      </c>
      <c r="E17" s="24">
        <v>5</v>
      </c>
      <c r="F17" s="25">
        <v>10</v>
      </c>
      <c r="G17" s="24">
        <v>4</v>
      </c>
      <c r="H17" s="25">
        <v>8</v>
      </c>
      <c r="I17" s="24"/>
      <c r="J17" s="73"/>
      <c r="K17" s="24">
        <v>3</v>
      </c>
      <c r="L17" s="25">
        <v>13</v>
      </c>
      <c r="M17" s="51">
        <v>5</v>
      </c>
      <c r="N17" s="25">
        <v>8</v>
      </c>
      <c r="O17" s="20">
        <f t="shared" ref="O17:O43" si="0">SUM(D17,F17,H17,J17,L17,N17)</f>
        <v>53</v>
      </c>
      <c r="P17" s="20">
        <v>53</v>
      </c>
    </row>
    <row r="18" spans="1:16" x14ac:dyDescent="0.3">
      <c r="A18" s="20">
        <v>4</v>
      </c>
      <c r="B18" s="21" t="s">
        <v>29</v>
      </c>
      <c r="C18" s="24"/>
      <c r="D18" s="25"/>
      <c r="E18" s="24">
        <v>4</v>
      </c>
      <c r="F18" s="25">
        <v>11</v>
      </c>
      <c r="G18" s="24">
        <v>6</v>
      </c>
      <c r="H18" s="25">
        <v>6</v>
      </c>
      <c r="I18" s="24">
        <v>6</v>
      </c>
      <c r="J18" s="25">
        <v>7</v>
      </c>
      <c r="K18" s="24">
        <v>2</v>
      </c>
      <c r="L18" s="25">
        <v>16</v>
      </c>
      <c r="M18" s="51">
        <v>3</v>
      </c>
      <c r="N18" s="25">
        <v>11</v>
      </c>
      <c r="O18" s="20">
        <f t="shared" si="0"/>
        <v>51</v>
      </c>
      <c r="P18" s="20">
        <v>51</v>
      </c>
    </row>
    <row r="19" spans="1:16" x14ac:dyDescent="0.3">
      <c r="A19" s="20">
        <v>5</v>
      </c>
      <c r="B19" s="180" t="s">
        <v>30</v>
      </c>
      <c r="C19" s="24">
        <v>8</v>
      </c>
      <c r="D19" s="25">
        <v>10</v>
      </c>
      <c r="E19" s="24">
        <v>7</v>
      </c>
      <c r="F19" s="25">
        <v>8</v>
      </c>
      <c r="G19" s="24">
        <v>9</v>
      </c>
      <c r="H19" s="25">
        <v>3</v>
      </c>
      <c r="I19" s="24">
        <v>11</v>
      </c>
      <c r="J19" s="61">
        <v>2</v>
      </c>
      <c r="K19" s="24">
        <v>9</v>
      </c>
      <c r="L19" s="25">
        <v>6</v>
      </c>
      <c r="M19" s="51">
        <v>4</v>
      </c>
      <c r="N19" s="25">
        <v>9</v>
      </c>
      <c r="O19" s="20">
        <f t="shared" si="0"/>
        <v>38</v>
      </c>
      <c r="P19" s="20">
        <v>36</v>
      </c>
    </row>
    <row r="20" spans="1:16" x14ac:dyDescent="0.3">
      <c r="A20" s="20">
        <v>6</v>
      </c>
      <c r="B20" s="177" t="s">
        <v>23</v>
      </c>
      <c r="C20" s="143"/>
      <c r="D20" s="144"/>
      <c r="E20" s="143"/>
      <c r="F20" s="144"/>
      <c r="G20" s="145"/>
      <c r="H20" s="144"/>
      <c r="I20" s="24">
        <v>1</v>
      </c>
      <c r="J20" s="25">
        <v>17</v>
      </c>
      <c r="K20" s="24"/>
      <c r="L20" s="144"/>
      <c r="M20" s="24">
        <v>1</v>
      </c>
      <c r="N20" s="25">
        <v>17</v>
      </c>
      <c r="O20" s="20">
        <f t="shared" si="0"/>
        <v>34</v>
      </c>
      <c r="P20" s="20">
        <v>34</v>
      </c>
    </row>
    <row r="21" spans="1:16" x14ac:dyDescent="0.3">
      <c r="A21" s="20">
        <v>7</v>
      </c>
      <c r="B21" s="21" t="s">
        <v>118</v>
      </c>
      <c r="C21" s="143"/>
      <c r="D21" s="144"/>
      <c r="E21" s="24">
        <v>6</v>
      </c>
      <c r="F21" s="25">
        <v>9</v>
      </c>
      <c r="G21" s="24">
        <v>5</v>
      </c>
      <c r="H21" s="25">
        <v>7</v>
      </c>
      <c r="I21" s="24">
        <v>4</v>
      </c>
      <c r="J21" s="73">
        <v>9</v>
      </c>
      <c r="K21" s="24">
        <v>8</v>
      </c>
      <c r="L21" s="25">
        <v>7</v>
      </c>
      <c r="M21" s="24"/>
      <c r="N21" s="26"/>
      <c r="O21" s="20">
        <f t="shared" si="0"/>
        <v>32</v>
      </c>
      <c r="P21" s="20">
        <v>32</v>
      </c>
    </row>
    <row r="22" spans="1:16" x14ac:dyDescent="0.3">
      <c r="A22" s="20">
        <v>8</v>
      </c>
      <c r="B22" s="21" t="s">
        <v>25</v>
      </c>
      <c r="C22" s="143"/>
      <c r="D22" s="144"/>
      <c r="E22" s="143"/>
      <c r="F22" s="144"/>
      <c r="G22" s="24">
        <v>10</v>
      </c>
      <c r="H22" s="25">
        <v>2</v>
      </c>
      <c r="I22" s="24">
        <v>5</v>
      </c>
      <c r="J22" s="25">
        <v>8</v>
      </c>
      <c r="K22" s="24">
        <v>5</v>
      </c>
      <c r="L22" s="25">
        <v>10</v>
      </c>
      <c r="M22" s="24">
        <v>8</v>
      </c>
      <c r="N22" s="25">
        <v>5</v>
      </c>
      <c r="O22" s="20">
        <f t="shared" si="0"/>
        <v>25</v>
      </c>
      <c r="P22" s="20">
        <v>25</v>
      </c>
    </row>
    <row r="23" spans="1:16" x14ac:dyDescent="0.3">
      <c r="A23" s="20">
        <v>8</v>
      </c>
      <c r="B23" s="21" t="s">
        <v>28</v>
      </c>
      <c r="C23" s="24">
        <v>5</v>
      </c>
      <c r="D23" s="25">
        <v>13</v>
      </c>
      <c r="E23" s="24">
        <v>11</v>
      </c>
      <c r="F23" s="25">
        <v>4</v>
      </c>
      <c r="G23" s="24">
        <v>11</v>
      </c>
      <c r="H23" s="25">
        <v>1</v>
      </c>
      <c r="I23" s="24">
        <v>8</v>
      </c>
      <c r="J23" s="73">
        <v>5</v>
      </c>
      <c r="K23" s="24">
        <v>13</v>
      </c>
      <c r="L23" s="25">
        <v>2</v>
      </c>
      <c r="M23" s="51"/>
      <c r="N23" s="27"/>
      <c r="O23" s="20">
        <f t="shared" si="0"/>
        <v>25</v>
      </c>
      <c r="P23" s="20">
        <v>25</v>
      </c>
    </row>
    <row r="24" spans="1:16" x14ac:dyDescent="0.3">
      <c r="A24" s="20">
        <v>10</v>
      </c>
      <c r="B24" s="21" t="s">
        <v>110</v>
      </c>
      <c r="C24" s="24">
        <v>9</v>
      </c>
      <c r="D24" s="25">
        <v>9</v>
      </c>
      <c r="E24" s="24"/>
      <c r="F24" s="25"/>
      <c r="G24" s="24"/>
      <c r="H24" s="25"/>
      <c r="I24" s="24">
        <v>2</v>
      </c>
      <c r="J24" s="25">
        <v>14</v>
      </c>
      <c r="K24" s="24"/>
      <c r="L24" s="25"/>
      <c r="M24" s="24"/>
      <c r="N24" s="26"/>
      <c r="O24" s="20">
        <f t="shared" si="0"/>
        <v>23</v>
      </c>
      <c r="P24" s="20">
        <v>23</v>
      </c>
    </row>
    <row r="25" spans="1:16" x14ac:dyDescent="0.3">
      <c r="A25" s="20">
        <v>11</v>
      </c>
      <c r="B25" s="21" t="s">
        <v>33</v>
      </c>
      <c r="C25" s="143"/>
      <c r="D25" s="144"/>
      <c r="E25" s="24">
        <v>8</v>
      </c>
      <c r="F25" s="25">
        <v>7</v>
      </c>
      <c r="G25" s="24"/>
      <c r="H25" s="25"/>
      <c r="I25" s="24">
        <v>7</v>
      </c>
      <c r="J25" s="73">
        <v>6</v>
      </c>
      <c r="K25" s="24">
        <v>11</v>
      </c>
      <c r="L25" s="25">
        <v>4</v>
      </c>
      <c r="M25" s="51">
        <v>8</v>
      </c>
      <c r="N25" s="25">
        <v>5</v>
      </c>
      <c r="O25" s="20">
        <f t="shared" si="0"/>
        <v>22</v>
      </c>
      <c r="P25" s="20">
        <v>22</v>
      </c>
    </row>
    <row r="26" spans="1:16" x14ac:dyDescent="0.3">
      <c r="A26" s="20">
        <v>11</v>
      </c>
      <c r="B26" s="21" t="s">
        <v>34</v>
      </c>
      <c r="C26" s="24">
        <v>11</v>
      </c>
      <c r="D26" s="25">
        <v>7</v>
      </c>
      <c r="E26" s="24">
        <v>9</v>
      </c>
      <c r="F26" s="25">
        <v>6</v>
      </c>
      <c r="G26" s="24"/>
      <c r="H26" s="25"/>
      <c r="I26" s="24">
        <v>10</v>
      </c>
      <c r="J26" s="25">
        <v>3</v>
      </c>
      <c r="K26" s="24"/>
      <c r="L26" s="25"/>
      <c r="M26" s="51">
        <v>7</v>
      </c>
      <c r="N26" s="25">
        <v>6</v>
      </c>
      <c r="O26" s="20">
        <f t="shared" si="0"/>
        <v>22</v>
      </c>
      <c r="P26" s="20">
        <v>22</v>
      </c>
    </row>
    <row r="27" spans="1:16" x14ac:dyDescent="0.3">
      <c r="A27" s="20">
        <v>11</v>
      </c>
      <c r="B27" s="21" t="s">
        <v>24</v>
      </c>
      <c r="C27" s="24">
        <v>1</v>
      </c>
      <c r="D27" s="25">
        <v>22</v>
      </c>
      <c r="E27" s="24"/>
      <c r="F27" s="25"/>
      <c r="G27" s="24"/>
      <c r="H27" s="25"/>
      <c r="I27" s="24"/>
      <c r="J27" s="25"/>
      <c r="K27" s="24"/>
      <c r="L27" s="25"/>
      <c r="M27" s="24"/>
      <c r="N27" s="26"/>
      <c r="O27" s="20">
        <f t="shared" si="0"/>
        <v>22</v>
      </c>
      <c r="P27" s="20">
        <v>22</v>
      </c>
    </row>
    <row r="28" spans="1:16" x14ac:dyDescent="0.3">
      <c r="A28" s="20">
        <v>14</v>
      </c>
      <c r="B28" s="21" t="s">
        <v>108</v>
      </c>
      <c r="C28" s="24">
        <v>2</v>
      </c>
      <c r="D28" s="25">
        <v>19</v>
      </c>
      <c r="E28" s="24"/>
      <c r="F28" s="25"/>
      <c r="G28" s="24"/>
      <c r="H28" s="25"/>
      <c r="I28" s="24"/>
      <c r="J28" s="25"/>
      <c r="K28" s="24"/>
      <c r="L28" s="25"/>
      <c r="M28" s="51"/>
      <c r="N28" s="27"/>
      <c r="O28" s="20">
        <f t="shared" si="0"/>
        <v>19</v>
      </c>
      <c r="P28" s="20">
        <f>O28</f>
        <v>19</v>
      </c>
    </row>
    <row r="29" spans="1:16" x14ac:dyDescent="0.3">
      <c r="A29" s="20">
        <v>14</v>
      </c>
      <c r="B29" s="21" t="s">
        <v>27</v>
      </c>
      <c r="C29" s="24">
        <v>15</v>
      </c>
      <c r="D29" s="25">
        <v>3</v>
      </c>
      <c r="E29" s="24">
        <v>12</v>
      </c>
      <c r="F29" s="25">
        <v>3</v>
      </c>
      <c r="G29" s="24"/>
      <c r="H29" s="25"/>
      <c r="I29" s="24">
        <v>9</v>
      </c>
      <c r="J29" s="25">
        <v>4</v>
      </c>
      <c r="K29" s="24">
        <v>10</v>
      </c>
      <c r="L29" s="25">
        <v>5</v>
      </c>
      <c r="M29" s="51">
        <v>10</v>
      </c>
      <c r="N29" s="25">
        <v>3</v>
      </c>
      <c r="O29" s="20">
        <f t="shared" si="0"/>
        <v>18</v>
      </c>
      <c r="P29" s="20">
        <f t="shared" ref="P29:P43" si="1">O29</f>
        <v>18</v>
      </c>
    </row>
    <row r="30" spans="1:16" x14ac:dyDescent="0.3">
      <c r="A30" s="20">
        <v>14</v>
      </c>
      <c r="B30" s="21" t="s">
        <v>45</v>
      </c>
      <c r="C30" s="24">
        <v>12</v>
      </c>
      <c r="D30" s="25">
        <v>6</v>
      </c>
      <c r="E30" s="24"/>
      <c r="F30" s="25"/>
      <c r="G30" s="145"/>
      <c r="H30" s="144"/>
      <c r="I30" s="24"/>
      <c r="J30" s="144"/>
      <c r="K30" s="24">
        <v>7</v>
      </c>
      <c r="L30" s="25">
        <v>8</v>
      </c>
      <c r="M30" s="24">
        <v>11</v>
      </c>
      <c r="N30" s="25">
        <v>2</v>
      </c>
      <c r="O30" s="20">
        <f t="shared" si="0"/>
        <v>16</v>
      </c>
      <c r="P30" s="20">
        <f t="shared" si="1"/>
        <v>16</v>
      </c>
    </row>
    <row r="31" spans="1:16" x14ac:dyDescent="0.3">
      <c r="A31" s="20">
        <v>14</v>
      </c>
      <c r="B31" s="21" t="s">
        <v>119</v>
      </c>
      <c r="C31" s="143"/>
      <c r="D31" s="144"/>
      <c r="E31" s="143"/>
      <c r="F31" s="144"/>
      <c r="G31" s="24">
        <v>7</v>
      </c>
      <c r="H31" s="25">
        <v>5</v>
      </c>
      <c r="I31" s="24"/>
      <c r="J31" s="144"/>
      <c r="K31" s="24">
        <v>4</v>
      </c>
      <c r="L31" s="25">
        <v>11</v>
      </c>
      <c r="M31" s="24"/>
      <c r="N31" s="144"/>
      <c r="O31" s="20">
        <f t="shared" si="0"/>
        <v>16</v>
      </c>
      <c r="P31" s="20">
        <f t="shared" si="1"/>
        <v>16</v>
      </c>
    </row>
    <row r="32" spans="1:16" x14ac:dyDescent="0.3">
      <c r="A32" s="20">
        <v>14</v>
      </c>
      <c r="B32" s="21" t="s">
        <v>107</v>
      </c>
      <c r="C32" s="24">
        <v>3</v>
      </c>
      <c r="D32" s="25">
        <v>16</v>
      </c>
      <c r="E32" s="24"/>
      <c r="F32" s="25"/>
      <c r="G32" s="24"/>
      <c r="H32" s="25"/>
      <c r="I32" s="24"/>
      <c r="J32" s="25"/>
      <c r="K32" s="24"/>
      <c r="L32" s="25"/>
      <c r="M32" s="51"/>
      <c r="N32" s="27"/>
      <c r="O32" s="20">
        <f t="shared" si="0"/>
        <v>16</v>
      </c>
      <c r="P32" s="20">
        <f t="shared" si="1"/>
        <v>16</v>
      </c>
    </row>
    <row r="33" spans="1:16" x14ac:dyDescent="0.3">
      <c r="A33" s="20">
        <v>19</v>
      </c>
      <c r="B33" s="21" t="s">
        <v>120</v>
      </c>
      <c r="C33" s="24">
        <v>16</v>
      </c>
      <c r="D33" s="25">
        <v>2</v>
      </c>
      <c r="E33" s="24">
        <v>10</v>
      </c>
      <c r="F33" s="25">
        <v>5</v>
      </c>
      <c r="G33" s="24">
        <v>8</v>
      </c>
      <c r="H33" s="25">
        <v>4</v>
      </c>
      <c r="I33" s="24">
        <v>12</v>
      </c>
      <c r="J33" s="25">
        <v>1</v>
      </c>
      <c r="K33" s="24">
        <v>12</v>
      </c>
      <c r="L33" s="25">
        <v>3</v>
      </c>
      <c r="M33" s="51"/>
      <c r="N33" s="27"/>
      <c r="O33" s="20">
        <f t="shared" si="0"/>
        <v>15</v>
      </c>
      <c r="P33" s="20">
        <f t="shared" si="1"/>
        <v>15</v>
      </c>
    </row>
    <row r="34" spans="1:16" x14ac:dyDescent="0.3">
      <c r="A34" s="20">
        <v>20</v>
      </c>
      <c r="B34" s="21" t="s">
        <v>117</v>
      </c>
      <c r="C34" s="24"/>
      <c r="D34" s="25"/>
      <c r="E34" s="24">
        <v>3</v>
      </c>
      <c r="F34" s="25">
        <v>13</v>
      </c>
      <c r="G34" s="24"/>
      <c r="H34" s="25"/>
      <c r="I34" s="24"/>
      <c r="J34" s="25"/>
      <c r="K34" s="24"/>
      <c r="L34" s="25"/>
      <c r="M34" s="24"/>
      <c r="N34" s="26"/>
      <c r="O34" s="20">
        <f t="shared" si="0"/>
        <v>13</v>
      </c>
      <c r="P34" s="20">
        <f t="shared" si="1"/>
        <v>13</v>
      </c>
    </row>
    <row r="35" spans="1:16" x14ac:dyDescent="0.3">
      <c r="A35" s="20">
        <v>21</v>
      </c>
      <c r="B35" s="21" t="s">
        <v>37</v>
      </c>
      <c r="C35" s="24">
        <v>7</v>
      </c>
      <c r="D35" s="25">
        <v>11</v>
      </c>
      <c r="E35" s="24"/>
      <c r="F35" s="25"/>
      <c r="G35" s="24"/>
      <c r="H35" s="25"/>
      <c r="I35" s="24"/>
      <c r="J35" s="25"/>
      <c r="K35" s="24"/>
      <c r="L35" s="25"/>
      <c r="M35" s="24"/>
      <c r="N35" s="26"/>
      <c r="O35" s="20">
        <f t="shared" si="0"/>
        <v>11</v>
      </c>
      <c r="P35" s="20">
        <f t="shared" si="1"/>
        <v>11</v>
      </c>
    </row>
    <row r="36" spans="1:16" x14ac:dyDescent="0.3">
      <c r="A36" s="20">
        <v>22</v>
      </c>
      <c r="B36" s="21" t="s">
        <v>51</v>
      </c>
      <c r="C36" s="143"/>
      <c r="D36" s="144"/>
      <c r="E36" s="143"/>
      <c r="F36" s="144"/>
      <c r="G36" s="24">
        <v>3</v>
      </c>
      <c r="H36" s="25">
        <v>10</v>
      </c>
      <c r="I36" s="24"/>
      <c r="J36" s="144"/>
      <c r="K36" s="24"/>
      <c r="L36" s="144"/>
      <c r="M36" s="24"/>
      <c r="N36" s="144"/>
      <c r="O36" s="20">
        <f t="shared" si="0"/>
        <v>10</v>
      </c>
      <c r="P36" s="20">
        <f t="shared" si="1"/>
        <v>10</v>
      </c>
    </row>
    <row r="37" spans="1:16" x14ac:dyDescent="0.3">
      <c r="A37" s="20">
        <v>23</v>
      </c>
      <c r="B37" s="21" t="s">
        <v>39</v>
      </c>
      <c r="C37" s="24">
        <v>10</v>
      </c>
      <c r="D37" s="25">
        <v>8</v>
      </c>
      <c r="E37" s="24"/>
      <c r="F37" s="25"/>
      <c r="G37" s="24"/>
      <c r="H37" s="25"/>
      <c r="I37" s="24"/>
      <c r="J37" s="25"/>
      <c r="K37" s="24"/>
      <c r="L37" s="25"/>
      <c r="M37" s="24"/>
      <c r="N37" s="26"/>
      <c r="O37" s="20">
        <f t="shared" si="0"/>
        <v>8</v>
      </c>
      <c r="P37" s="20">
        <f t="shared" si="1"/>
        <v>8</v>
      </c>
    </row>
    <row r="38" spans="1:16" x14ac:dyDescent="0.3">
      <c r="A38" s="20">
        <v>24</v>
      </c>
      <c r="B38" s="21" t="s">
        <v>41</v>
      </c>
      <c r="C38" s="24">
        <v>13</v>
      </c>
      <c r="D38" s="25">
        <v>5</v>
      </c>
      <c r="E38" s="24"/>
      <c r="F38" s="25"/>
      <c r="G38" s="145"/>
      <c r="H38" s="144"/>
      <c r="I38" s="24"/>
      <c r="J38" s="144"/>
      <c r="K38" s="24"/>
      <c r="L38" s="144"/>
      <c r="M38" s="24"/>
      <c r="N38" s="144"/>
      <c r="O38" s="20">
        <f t="shared" si="0"/>
        <v>5</v>
      </c>
      <c r="P38" s="20">
        <f t="shared" si="1"/>
        <v>5</v>
      </c>
    </row>
    <row r="39" spans="1:16" x14ac:dyDescent="0.3">
      <c r="A39" s="20">
        <v>25</v>
      </c>
      <c r="B39" s="21" t="s">
        <v>50</v>
      </c>
      <c r="C39" s="24">
        <v>14</v>
      </c>
      <c r="D39" s="25">
        <v>4</v>
      </c>
      <c r="E39" s="24"/>
      <c r="F39" s="25"/>
      <c r="G39" s="145"/>
      <c r="H39" s="144"/>
      <c r="I39" s="24"/>
      <c r="J39" s="144"/>
      <c r="K39" s="24"/>
      <c r="L39" s="144"/>
      <c r="M39" s="24"/>
      <c r="N39" s="144"/>
      <c r="O39" s="20">
        <f t="shared" si="0"/>
        <v>4</v>
      </c>
      <c r="P39" s="20">
        <f t="shared" si="1"/>
        <v>4</v>
      </c>
    </row>
    <row r="40" spans="1:16" x14ac:dyDescent="0.3">
      <c r="A40" s="20">
        <v>26</v>
      </c>
      <c r="B40" s="21" t="s">
        <v>127</v>
      </c>
      <c r="C40" s="143"/>
      <c r="D40" s="144"/>
      <c r="E40" s="24"/>
      <c r="F40" s="25"/>
      <c r="G40" s="24"/>
      <c r="H40" s="25"/>
      <c r="I40" s="24"/>
      <c r="J40" s="25"/>
      <c r="K40" s="24">
        <v>14</v>
      </c>
      <c r="L40" s="25">
        <v>1</v>
      </c>
      <c r="M40" s="51">
        <v>12</v>
      </c>
      <c r="N40" s="25">
        <v>1</v>
      </c>
      <c r="O40" s="20">
        <f t="shared" si="0"/>
        <v>2</v>
      </c>
      <c r="P40" s="20">
        <f t="shared" si="1"/>
        <v>2</v>
      </c>
    </row>
    <row r="41" spans="1:16" x14ac:dyDescent="0.3">
      <c r="A41" s="20">
        <v>26</v>
      </c>
      <c r="B41" s="165" t="s">
        <v>64</v>
      </c>
      <c r="C41" s="143"/>
      <c r="D41" s="144"/>
      <c r="E41" s="24">
        <v>13</v>
      </c>
      <c r="F41" s="25">
        <v>2</v>
      </c>
      <c r="G41" s="24"/>
      <c r="H41" s="25"/>
      <c r="I41" s="24"/>
      <c r="J41" s="25"/>
      <c r="K41" s="24"/>
      <c r="L41" s="25"/>
      <c r="M41" s="51"/>
      <c r="N41" s="25"/>
      <c r="O41" s="20">
        <f t="shared" si="0"/>
        <v>2</v>
      </c>
      <c r="P41" s="20">
        <f t="shared" si="1"/>
        <v>2</v>
      </c>
    </row>
    <row r="42" spans="1:16" x14ac:dyDescent="0.3">
      <c r="A42" s="20">
        <v>27</v>
      </c>
      <c r="B42" s="21" t="s">
        <v>36</v>
      </c>
      <c r="C42" s="143"/>
      <c r="D42" s="144"/>
      <c r="E42" s="24">
        <v>14</v>
      </c>
      <c r="F42" s="25">
        <v>1</v>
      </c>
      <c r="G42" s="24"/>
      <c r="H42" s="25"/>
      <c r="I42" s="24"/>
      <c r="J42" s="25"/>
      <c r="K42" s="24"/>
      <c r="L42" s="25"/>
      <c r="M42" s="51"/>
      <c r="N42" s="27"/>
      <c r="O42" s="20">
        <f t="shared" si="0"/>
        <v>1</v>
      </c>
      <c r="P42" s="20">
        <f t="shared" si="1"/>
        <v>1</v>
      </c>
    </row>
    <row r="43" spans="1:16" ht="13.5" thickBot="1" x14ac:dyDescent="0.35">
      <c r="A43" s="45">
        <v>27</v>
      </c>
      <c r="B43" s="156" t="s">
        <v>109</v>
      </c>
      <c r="C43" s="157">
        <v>17</v>
      </c>
      <c r="D43" s="155">
        <v>1</v>
      </c>
      <c r="E43" s="153"/>
      <c r="F43" s="154"/>
      <c r="G43" s="152"/>
      <c r="H43" s="151"/>
      <c r="I43" s="153"/>
      <c r="J43" s="151"/>
      <c r="K43" s="153"/>
      <c r="L43" s="151"/>
      <c r="M43" s="152"/>
      <c r="N43" s="151"/>
      <c r="O43" s="45">
        <f t="shared" si="0"/>
        <v>1</v>
      </c>
      <c r="P43" s="45">
        <f t="shared" si="1"/>
        <v>1</v>
      </c>
    </row>
  </sheetData>
  <mergeCells count="6">
    <mergeCell ref="M13:N13"/>
    <mergeCell ref="C13:D13"/>
    <mergeCell ref="E13:F13"/>
    <mergeCell ref="G13:H13"/>
    <mergeCell ref="I13:J13"/>
    <mergeCell ref="K13:L13"/>
  </mergeCells>
  <pageMargins left="0.84" right="0.52" top="0.68" bottom="0.78740157480314965" header="0.31496062992125984" footer="0.31496062992125984"/>
  <pageSetup paperSize="9" orientation="portrait" horizontalDpi="4294967294" r:id="rId1"/>
  <headerFooter>
    <oddHeader>&amp;L&amp;"Arial,Halvfet"&amp;14BYF&amp;C&amp;"Arial,Halvfet"&amp;16&amp;A&amp;R&amp;D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published="0" codeName="Ark22">
    <pageSetUpPr fitToPage="1"/>
  </sheetPr>
  <dimension ref="A1:W44"/>
  <sheetViews>
    <sheetView workbookViewId="0">
      <selection activeCell="X13" sqref="X13"/>
    </sheetView>
  </sheetViews>
  <sheetFormatPr baseColWidth="10" defaultColWidth="9.1796875" defaultRowHeight="13" x14ac:dyDescent="0.3"/>
  <cols>
    <col min="1" max="1" width="3.54296875" style="1" customWidth="1"/>
    <col min="2" max="2" width="12.1796875" bestFit="1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bestFit="1" customWidth="1"/>
    <col min="8" max="8" width="4" bestFit="1" customWidth="1"/>
    <col min="9" max="9" width="3.453125" style="2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style="9" bestFit="1" customWidth="1"/>
    <col min="14" max="14" width="4" style="9" bestFit="1" customWidth="1"/>
    <col min="15" max="15" width="3.453125" style="4" bestFit="1" customWidth="1"/>
    <col min="16" max="16" width="4" style="2" bestFit="1" customWidth="1"/>
    <col min="17" max="17" width="3.453125" style="4" bestFit="1" customWidth="1"/>
    <col min="18" max="18" width="4" style="2" customWidth="1"/>
    <col min="19" max="19" width="5.1796875" style="2" bestFit="1" customWidth="1"/>
    <col min="20" max="20" width="5.81640625" style="2" bestFit="1" customWidth="1"/>
    <col min="21" max="21" width="7.81640625" bestFit="1" customWidth="1"/>
    <col min="22" max="22" width="7.7265625" style="2" bestFit="1" customWidth="1"/>
  </cols>
  <sheetData>
    <row r="1" spans="1:23" ht="17.5" x14ac:dyDescent="0.35">
      <c r="A1" s="148" t="s">
        <v>84</v>
      </c>
    </row>
    <row r="2" spans="1:23" ht="15.5" x14ac:dyDescent="0.35">
      <c r="A2" s="46" t="s">
        <v>16</v>
      </c>
      <c r="B2" s="6"/>
      <c r="C2" s="6"/>
      <c r="D2" s="6"/>
      <c r="E2" s="6"/>
      <c r="F2" s="6"/>
      <c r="G2" s="6"/>
      <c r="H2" s="6"/>
      <c r="I2" s="5"/>
      <c r="J2" s="6"/>
      <c r="K2" s="6"/>
      <c r="L2" s="6"/>
      <c r="M2" s="16"/>
      <c r="N2" s="16"/>
      <c r="O2" s="7"/>
      <c r="P2" s="5"/>
      <c r="Q2" s="7"/>
      <c r="R2" s="5"/>
      <c r="S2" s="5"/>
      <c r="T2" s="5"/>
      <c r="U2" s="6"/>
    </row>
    <row r="3" spans="1:23" ht="15.5" x14ac:dyDescent="0.35">
      <c r="A3" s="46" t="s">
        <v>116</v>
      </c>
      <c r="B3" s="6"/>
      <c r="C3" s="6"/>
      <c r="D3" s="6"/>
      <c r="E3" s="6"/>
      <c r="F3" s="6"/>
      <c r="G3" s="6"/>
      <c r="H3" s="6"/>
      <c r="I3" s="5"/>
      <c r="J3" s="6"/>
      <c r="K3" s="6"/>
      <c r="L3" s="6"/>
      <c r="M3" s="16"/>
      <c r="N3" s="16"/>
      <c r="O3" s="7"/>
      <c r="P3" s="5"/>
      <c r="Q3" s="7"/>
      <c r="R3" s="5"/>
      <c r="S3" s="5"/>
      <c r="T3" s="5"/>
      <c r="U3" s="6"/>
    </row>
    <row r="4" spans="1:23" ht="15.5" x14ac:dyDescent="0.35">
      <c r="A4" s="46" t="s">
        <v>7</v>
      </c>
      <c r="B4" s="6"/>
      <c r="C4" s="6"/>
      <c r="D4" s="6"/>
      <c r="E4" s="6"/>
      <c r="F4" s="6"/>
      <c r="G4" s="6"/>
      <c r="H4" s="6"/>
      <c r="I4" s="5"/>
      <c r="J4" s="6"/>
      <c r="K4" s="6"/>
      <c r="L4" s="6"/>
      <c r="M4" s="16"/>
      <c r="N4" s="16"/>
      <c r="O4" s="7"/>
      <c r="P4" s="5"/>
      <c r="Q4" s="7"/>
      <c r="R4" s="5"/>
      <c r="S4" s="5"/>
      <c r="T4" s="5"/>
      <c r="U4" s="6"/>
    </row>
    <row r="5" spans="1:23" ht="15.5" x14ac:dyDescent="0.35">
      <c r="A5" s="46" t="s">
        <v>17</v>
      </c>
      <c r="B5" s="6"/>
      <c r="C5" s="6"/>
      <c r="D5" s="6"/>
      <c r="E5" s="6"/>
      <c r="F5" s="6"/>
      <c r="G5" s="6"/>
      <c r="H5" s="6"/>
      <c r="I5" s="5"/>
      <c r="J5" s="6"/>
      <c r="K5" s="6"/>
      <c r="L5" s="6"/>
      <c r="M5" s="16"/>
      <c r="N5" s="16"/>
      <c r="O5" s="7"/>
      <c r="P5" s="5"/>
      <c r="Q5" s="7"/>
      <c r="R5" s="5"/>
      <c r="S5" s="5"/>
      <c r="T5" s="5"/>
      <c r="U5" s="6"/>
    </row>
    <row r="6" spans="1:23" ht="15.5" x14ac:dyDescent="0.35">
      <c r="A6" s="13" t="s">
        <v>19</v>
      </c>
      <c r="C6" s="6"/>
      <c r="D6" s="6"/>
      <c r="E6" s="6"/>
      <c r="F6" s="6"/>
      <c r="G6" s="6"/>
      <c r="H6" s="6"/>
      <c r="I6" s="5"/>
      <c r="J6" s="6"/>
      <c r="K6" s="6"/>
      <c r="L6" s="6"/>
      <c r="M6" s="16"/>
      <c r="N6" s="16"/>
      <c r="O6" s="7"/>
      <c r="P6" s="5"/>
      <c r="Q6" s="7"/>
      <c r="R6" s="5"/>
      <c r="S6" s="5"/>
      <c r="T6" s="5"/>
      <c r="U6" s="6"/>
    </row>
    <row r="7" spans="1:23" ht="15.5" x14ac:dyDescent="0.35">
      <c r="A7" s="13" t="s">
        <v>21</v>
      </c>
      <c r="C7" s="6"/>
      <c r="D7" s="6"/>
      <c r="E7" s="6"/>
      <c r="F7" s="6"/>
      <c r="G7" s="6"/>
      <c r="H7" s="6"/>
      <c r="I7" s="5"/>
      <c r="J7" s="6"/>
      <c r="K7" s="6"/>
      <c r="L7" s="6"/>
      <c r="M7" s="16"/>
      <c r="N7" s="16"/>
      <c r="O7" s="7"/>
      <c r="P7" s="5"/>
      <c r="Q7" s="7"/>
      <c r="R7" s="5"/>
      <c r="S7" s="5"/>
      <c r="T7" s="5"/>
      <c r="U7" s="6"/>
    </row>
    <row r="8" spans="1:23" ht="15.5" x14ac:dyDescent="0.35">
      <c r="A8" s="46" t="s">
        <v>18</v>
      </c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16"/>
      <c r="N8" s="16"/>
      <c r="O8" s="7"/>
      <c r="P8" s="5"/>
      <c r="Q8" s="7"/>
      <c r="R8" s="5"/>
      <c r="S8" s="5"/>
      <c r="T8" s="5"/>
      <c r="U8" s="6"/>
    </row>
    <row r="9" spans="1:23" ht="15.5" x14ac:dyDescent="0.35">
      <c r="A9" s="46" t="s">
        <v>83</v>
      </c>
      <c r="B9" s="6"/>
      <c r="C9" s="6"/>
      <c r="D9" s="6"/>
      <c r="E9" s="6"/>
      <c r="F9" s="6"/>
      <c r="G9" s="6"/>
      <c r="H9" s="6"/>
      <c r="I9" s="5"/>
      <c r="J9" s="6"/>
      <c r="K9" s="6"/>
      <c r="L9" s="6"/>
      <c r="M9" s="16"/>
      <c r="N9" s="16"/>
      <c r="O9" s="7"/>
      <c r="P9" s="5"/>
      <c r="Q9" s="7"/>
      <c r="R9" s="5"/>
      <c r="S9" s="5"/>
      <c r="T9" s="5"/>
      <c r="U9" s="6"/>
    </row>
    <row r="10" spans="1:23" ht="16" thickBot="1" x14ac:dyDescent="0.4">
      <c r="A10" s="46" t="s">
        <v>126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16"/>
      <c r="N10" s="16"/>
      <c r="O10" s="7"/>
      <c r="P10" s="5"/>
      <c r="Q10" s="7"/>
      <c r="R10" s="5"/>
      <c r="S10" s="5"/>
      <c r="T10" s="5"/>
      <c r="U10" s="6"/>
      <c r="W10" s="176"/>
    </row>
    <row r="11" spans="1:23" s="11" customFormat="1" ht="39.75" customHeight="1" thickBot="1" x14ac:dyDescent="0.35">
      <c r="A11" s="68"/>
      <c r="B11" s="10"/>
      <c r="C11" s="1012">
        <v>40926</v>
      </c>
      <c r="D11" s="1013"/>
      <c r="E11" s="1012">
        <v>40947</v>
      </c>
      <c r="F11" s="1013"/>
      <c r="G11" s="1012">
        <v>40982</v>
      </c>
      <c r="H11" s="1013"/>
      <c r="I11" s="1012">
        <v>40996</v>
      </c>
      <c r="J11" s="1013"/>
      <c r="K11" s="1012">
        <v>41010</v>
      </c>
      <c r="L11" s="1013"/>
      <c r="M11" s="1012">
        <v>41024</v>
      </c>
      <c r="N11" s="1013"/>
      <c r="O11" s="1012">
        <v>41038</v>
      </c>
      <c r="P11" s="1013"/>
      <c r="Q11" s="1012">
        <v>41059</v>
      </c>
      <c r="R11" s="1013"/>
      <c r="S11" s="1058" t="s">
        <v>114</v>
      </c>
      <c r="T11" s="1058" t="s">
        <v>115</v>
      </c>
      <c r="U11"/>
      <c r="V11"/>
    </row>
    <row r="12" spans="1:23" ht="16" thickBot="1" x14ac:dyDescent="0.4">
      <c r="A12" s="126" t="s">
        <v>20</v>
      </c>
      <c r="B12" s="31" t="s">
        <v>3</v>
      </c>
      <c r="C12" s="32" t="s">
        <v>0</v>
      </c>
      <c r="D12" s="33" t="s">
        <v>2</v>
      </c>
      <c r="E12" s="32" t="s">
        <v>0</v>
      </c>
      <c r="F12" s="33" t="s">
        <v>2</v>
      </c>
      <c r="G12" s="32" t="s">
        <v>0</v>
      </c>
      <c r="H12" s="33" t="s">
        <v>2</v>
      </c>
      <c r="I12" s="32" t="s">
        <v>0</v>
      </c>
      <c r="J12" s="33" t="s">
        <v>2</v>
      </c>
      <c r="K12" s="32" t="s">
        <v>0</v>
      </c>
      <c r="L12" s="33" t="s">
        <v>2</v>
      </c>
      <c r="M12" s="32" t="s">
        <v>0</v>
      </c>
      <c r="N12" s="33" t="s">
        <v>2</v>
      </c>
      <c r="O12" s="32" t="s">
        <v>0</v>
      </c>
      <c r="P12" s="33" t="s">
        <v>2</v>
      </c>
      <c r="Q12" s="32" t="s">
        <v>0</v>
      </c>
      <c r="R12" s="33" t="s">
        <v>2</v>
      </c>
      <c r="S12" s="1059"/>
      <c r="T12" s="1059"/>
      <c r="V12"/>
    </row>
    <row r="13" spans="1:23" ht="16" thickBot="1" x14ac:dyDescent="0.4">
      <c r="A13" s="1055" t="s">
        <v>61</v>
      </c>
      <c r="B13" s="1056"/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6"/>
      <c r="P13" s="1056"/>
      <c r="Q13" s="1056"/>
      <c r="R13" s="1056"/>
      <c r="S13" s="1056"/>
      <c r="T13" s="1057"/>
      <c r="V13"/>
    </row>
    <row r="14" spans="1:23" x14ac:dyDescent="0.3">
      <c r="A14" s="39">
        <v>1</v>
      </c>
      <c r="B14" s="93" t="s">
        <v>98</v>
      </c>
      <c r="C14" s="22">
        <v>3</v>
      </c>
      <c r="D14" s="166">
        <v>11</v>
      </c>
      <c r="E14" s="22">
        <v>2</v>
      </c>
      <c r="F14" s="23">
        <v>19</v>
      </c>
      <c r="G14" s="22">
        <v>2</v>
      </c>
      <c r="H14" s="23">
        <v>11</v>
      </c>
      <c r="I14" s="22">
        <v>1</v>
      </c>
      <c r="J14" s="23">
        <v>27</v>
      </c>
      <c r="K14" s="22">
        <v>4</v>
      </c>
      <c r="L14" s="166">
        <v>7</v>
      </c>
      <c r="M14" s="22">
        <v>1</v>
      </c>
      <c r="N14" s="23">
        <v>22</v>
      </c>
      <c r="O14" s="22">
        <v>1</v>
      </c>
      <c r="P14" s="23">
        <v>25</v>
      </c>
      <c r="Q14" s="22"/>
      <c r="R14" s="23"/>
      <c r="S14" s="19">
        <f t="shared" ref="S14:S31" si="0">SUM(D14,F14,H14,J14,L14,N14,P14,R14)</f>
        <v>122</v>
      </c>
      <c r="T14" s="19">
        <v>104</v>
      </c>
      <c r="V14"/>
    </row>
    <row r="15" spans="1:23" x14ac:dyDescent="0.3">
      <c r="A15" s="40">
        <v>2</v>
      </c>
      <c r="B15" s="54" t="s">
        <v>96</v>
      </c>
      <c r="C15" s="24">
        <v>2</v>
      </c>
      <c r="D15" s="25">
        <v>14</v>
      </c>
      <c r="E15" s="24">
        <v>3</v>
      </c>
      <c r="F15" s="25">
        <v>16</v>
      </c>
      <c r="G15" s="24">
        <v>3</v>
      </c>
      <c r="H15" s="167">
        <v>8</v>
      </c>
      <c r="I15" s="24">
        <v>3</v>
      </c>
      <c r="J15" s="25">
        <v>21</v>
      </c>
      <c r="K15" s="24">
        <v>2</v>
      </c>
      <c r="L15" s="25">
        <v>12</v>
      </c>
      <c r="M15" s="24">
        <v>8</v>
      </c>
      <c r="N15" s="25">
        <v>10</v>
      </c>
      <c r="O15" s="24">
        <v>7</v>
      </c>
      <c r="P15" s="25">
        <v>14</v>
      </c>
      <c r="Q15" s="24">
        <v>3</v>
      </c>
      <c r="R15" s="167">
        <v>5</v>
      </c>
      <c r="S15" s="20">
        <f t="shared" si="0"/>
        <v>100</v>
      </c>
      <c r="T15" s="20">
        <v>87</v>
      </c>
      <c r="V15"/>
    </row>
    <row r="16" spans="1:23" x14ac:dyDescent="0.3">
      <c r="A16" s="48">
        <v>3</v>
      </c>
      <c r="B16" s="54" t="s">
        <v>99</v>
      </c>
      <c r="C16" s="24">
        <v>5</v>
      </c>
      <c r="D16" s="25">
        <v>8</v>
      </c>
      <c r="E16" s="24">
        <v>5</v>
      </c>
      <c r="F16" s="25">
        <v>13</v>
      </c>
      <c r="G16" s="24">
        <v>8</v>
      </c>
      <c r="H16" s="167">
        <v>2</v>
      </c>
      <c r="I16" s="24">
        <v>5</v>
      </c>
      <c r="J16" s="25">
        <v>18</v>
      </c>
      <c r="K16" s="24">
        <v>6</v>
      </c>
      <c r="L16" s="167">
        <v>5</v>
      </c>
      <c r="M16" s="24">
        <v>6</v>
      </c>
      <c r="N16" s="25">
        <v>12</v>
      </c>
      <c r="O16" s="24">
        <v>3</v>
      </c>
      <c r="P16" s="25">
        <v>18</v>
      </c>
      <c r="Q16" s="24">
        <v>2</v>
      </c>
      <c r="R16" s="25">
        <v>8</v>
      </c>
      <c r="S16" s="20">
        <f t="shared" si="0"/>
        <v>84</v>
      </c>
      <c r="T16" s="20">
        <v>77</v>
      </c>
      <c r="V16"/>
    </row>
    <row r="17" spans="1:22" x14ac:dyDescent="0.3">
      <c r="A17" s="48">
        <v>4</v>
      </c>
      <c r="B17" s="54" t="s">
        <v>97</v>
      </c>
      <c r="C17" s="24">
        <v>3</v>
      </c>
      <c r="D17" s="25">
        <v>11</v>
      </c>
      <c r="E17" s="24"/>
      <c r="F17" s="25"/>
      <c r="G17" s="24">
        <v>5</v>
      </c>
      <c r="H17" s="25">
        <v>5</v>
      </c>
      <c r="I17" s="24">
        <v>2</v>
      </c>
      <c r="J17" s="25">
        <v>24</v>
      </c>
      <c r="K17" s="24">
        <v>3</v>
      </c>
      <c r="L17" s="25">
        <v>9</v>
      </c>
      <c r="M17" s="24"/>
      <c r="N17" s="25"/>
      <c r="O17" s="24">
        <v>5</v>
      </c>
      <c r="P17" s="25">
        <v>16</v>
      </c>
      <c r="Q17" s="24"/>
      <c r="R17" s="25"/>
      <c r="S17" s="20">
        <f t="shared" si="0"/>
        <v>65</v>
      </c>
      <c r="T17" s="20">
        <v>65</v>
      </c>
    </row>
    <row r="18" spans="1:22" x14ac:dyDescent="0.3">
      <c r="A18" s="48">
        <v>5</v>
      </c>
      <c r="B18" s="54" t="s">
        <v>100</v>
      </c>
      <c r="C18" s="24">
        <v>6</v>
      </c>
      <c r="D18" s="25">
        <v>7</v>
      </c>
      <c r="E18" s="24">
        <v>7</v>
      </c>
      <c r="F18" s="25">
        <v>11</v>
      </c>
      <c r="G18" s="24"/>
      <c r="H18" s="25"/>
      <c r="I18" s="24">
        <v>9</v>
      </c>
      <c r="J18" s="25">
        <v>14</v>
      </c>
      <c r="K18" s="24">
        <v>9</v>
      </c>
      <c r="L18" s="25">
        <v>2</v>
      </c>
      <c r="M18" s="24">
        <v>3</v>
      </c>
      <c r="N18" s="25">
        <v>16</v>
      </c>
      <c r="O18" s="24">
        <v>9</v>
      </c>
      <c r="P18" s="25">
        <v>12</v>
      </c>
      <c r="Q18" s="24">
        <v>6</v>
      </c>
      <c r="R18" s="167">
        <v>1</v>
      </c>
      <c r="S18" s="20">
        <f t="shared" si="0"/>
        <v>63</v>
      </c>
      <c r="T18" s="20">
        <v>62</v>
      </c>
      <c r="V18"/>
    </row>
    <row r="19" spans="1:22" ht="13.5" thickBot="1" x14ac:dyDescent="0.35">
      <c r="A19" s="139">
        <v>6</v>
      </c>
      <c r="B19" s="163" t="s">
        <v>112</v>
      </c>
      <c r="C19" s="140"/>
      <c r="D19" s="141"/>
      <c r="E19" s="140">
        <v>1</v>
      </c>
      <c r="F19" s="141">
        <v>22</v>
      </c>
      <c r="G19" s="140"/>
      <c r="H19" s="141"/>
      <c r="I19" s="140"/>
      <c r="J19" s="141"/>
      <c r="K19" s="140">
        <v>1</v>
      </c>
      <c r="L19" s="141">
        <v>15</v>
      </c>
      <c r="M19" s="140">
        <v>2</v>
      </c>
      <c r="N19" s="141">
        <v>19</v>
      </c>
      <c r="O19" s="140"/>
      <c r="P19" s="141"/>
      <c r="Q19" s="140"/>
      <c r="R19" s="141"/>
      <c r="S19" s="141">
        <f t="shared" si="0"/>
        <v>56</v>
      </c>
      <c r="T19" s="141">
        <v>56</v>
      </c>
      <c r="V19"/>
    </row>
    <row r="20" spans="1:22" ht="13.5" thickTop="1" x14ac:dyDescent="0.3">
      <c r="A20" s="136">
        <v>7</v>
      </c>
      <c r="B20" s="162" t="s">
        <v>102</v>
      </c>
      <c r="C20" s="53">
        <v>8</v>
      </c>
      <c r="D20" s="149">
        <v>5</v>
      </c>
      <c r="E20" s="53">
        <v>6</v>
      </c>
      <c r="F20" s="149">
        <v>12</v>
      </c>
      <c r="G20" s="53">
        <v>7</v>
      </c>
      <c r="H20" s="168">
        <v>3</v>
      </c>
      <c r="I20" s="53">
        <v>10</v>
      </c>
      <c r="J20" s="149">
        <v>13</v>
      </c>
      <c r="K20" s="72">
        <v>10</v>
      </c>
      <c r="L20" s="168">
        <v>1</v>
      </c>
      <c r="M20" s="53">
        <v>9</v>
      </c>
      <c r="N20" s="149">
        <v>9</v>
      </c>
      <c r="O20" s="53">
        <v>10</v>
      </c>
      <c r="P20" s="149">
        <v>11</v>
      </c>
      <c r="Q20" s="53">
        <v>4</v>
      </c>
      <c r="R20" s="149">
        <v>3</v>
      </c>
      <c r="S20" s="149">
        <f t="shared" si="0"/>
        <v>57</v>
      </c>
      <c r="T20" s="49">
        <v>54</v>
      </c>
      <c r="V20"/>
    </row>
    <row r="21" spans="1:22" x14ac:dyDescent="0.3">
      <c r="A21" s="49">
        <v>8</v>
      </c>
      <c r="B21" s="98" t="s">
        <v>103</v>
      </c>
      <c r="C21" s="72">
        <v>9</v>
      </c>
      <c r="D21" s="73">
        <v>4</v>
      </c>
      <c r="E21" s="72"/>
      <c r="F21" s="73"/>
      <c r="G21" s="72"/>
      <c r="H21" s="73"/>
      <c r="I21" s="72">
        <v>12</v>
      </c>
      <c r="J21" s="73">
        <v>11</v>
      </c>
      <c r="K21" s="72">
        <v>5</v>
      </c>
      <c r="L21" s="73">
        <v>6</v>
      </c>
      <c r="M21" s="72">
        <v>3</v>
      </c>
      <c r="N21" s="73">
        <v>16</v>
      </c>
      <c r="O21" s="72">
        <v>8</v>
      </c>
      <c r="P21" s="73">
        <v>13</v>
      </c>
      <c r="Q21" s="72"/>
      <c r="R21" s="73"/>
      <c r="S21" s="49">
        <f t="shared" si="0"/>
        <v>50</v>
      </c>
      <c r="T21" s="49">
        <v>50</v>
      </c>
      <c r="V21"/>
    </row>
    <row r="22" spans="1:22" x14ac:dyDescent="0.3">
      <c r="A22" s="49">
        <v>8</v>
      </c>
      <c r="B22" s="54" t="s">
        <v>113</v>
      </c>
      <c r="C22" s="24"/>
      <c r="D22" s="25"/>
      <c r="E22" s="24">
        <v>3</v>
      </c>
      <c r="F22" s="25">
        <v>16</v>
      </c>
      <c r="G22" s="24">
        <v>6</v>
      </c>
      <c r="H22" s="25">
        <v>4</v>
      </c>
      <c r="I22" s="24">
        <v>6</v>
      </c>
      <c r="J22" s="25">
        <v>17</v>
      </c>
      <c r="K22" s="24"/>
      <c r="L22" s="25"/>
      <c r="M22" s="24">
        <v>5</v>
      </c>
      <c r="N22" s="25">
        <v>13</v>
      </c>
      <c r="O22" s="24"/>
      <c r="P22" s="25"/>
      <c r="Q22" s="24"/>
      <c r="R22" s="25"/>
      <c r="S22" s="49">
        <f t="shared" si="0"/>
        <v>50</v>
      </c>
      <c r="T22" s="20">
        <v>50</v>
      </c>
      <c r="V22"/>
    </row>
    <row r="23" spans="1:22" x14ac:dyDescent="0.3">
      <c r="A23" s="49">
        <v>10</v>
      </c>
      <c r="B23" s="54" t="s">
        <v>95</v>
      </c>
      <c r="C23" s="24">
        <v>1</v>
      </c>
      <c r="D23" s="25">
        <v>17</v>
      </c>
      <c r="E23" s="24"/>
      <c r="F23" s="25"/>
      <c r="G23" s="24">
        <v>1</v>
      </c>
      <c r="H23" s="25">
        <v>14</v>
      </c>
      <c r="I23" s="24"/>
      <c r="J23" s="25"/>
      <c r="K23" s="24"/>
      <c r="L23" s="26"/>
      <c r="M23" s="24"/>
      <c r="N23" s="25"/>
      <c r="O23" s="24">
        <v>3</v>
      </c>
      <c r="P23" s="25">
        <v>18</v>
      </c>
      <c r="Q23" s="24"/>
      <c r="R23" s="25"/>
      <c r="S23" s="103">
        <f t="shared" si="0"/>
        <v>49</v>
      </c>
      <c r="T23" s="20">
        <v>49</v>
      </c>
      <c r="V23"/>
    </row>
    <row r="24" spans="1:22" x14ac:dyDescent="0.3">
      <c r="A24" s="49">
        <v>11</v>
      </c>
      <c r="B24" s="54" t="s">
        <v>121</v>
      </c>
      <c r="C24" s="24"/>
      <c r="D24" s="25"/>
      <c r="E24" s="24"/>
      <c r="F24" s="25"/>
      <c r="G24" s="24">
        <v>3</v>
      </c>
      <c r="H24" s="25">
        <v>8</v>
      </c>
      <c r="I24" s="24">
        <v>3</v>
      </c>
      <c r="J24" s="25">
        <v>21</v>
      </c>
      <c r="K24" s="24">
        <v>7</v>
      </c>
      <c r="L24" s="25">
        <v>4</v>
      </c>
      <c r="M24" s="24">
        <v>7</v>
      </c>
      <c r="N24" s="25">
        <v>11</v>
      </c>
      <c r="O24" s="24"/>
      <c r="P24" s="25"/>
      <c r="Q24" s="24"/>
      <c r="R24" s="25"/>
      <c r="S24" s="20">
        <f t="shared" si="0"/>
        <v>44</v>
      </c>
      <c r="T24" s="20">
        <v>44</v>
      </c>
      <c r="V24"/>
    </row>
    <row r="25" spans="1:22" x14ac:dyDescent="0.3">
      <c r="A25" s="49">
        <v>11</v>
      </c>
      <c r="B25" s="98" t="s">
        <v>106</v>
      </c>
      <c r="C25" s="72">
        <v>12</v>
      </c>
      <c r="D25" s="167">
        <v>1</v>
      </c>
      <c r="E25" s="72">
        <v>10</v>
      </c>
      <c r="F25" s="73">
        <v>8</v>
      </c>
      <c r="G25" s="72">
        <v>9</v>
      </c>
      <c r="H25" s="73">
        <v>1</v>
      </c>
      <c r="I25" s="72">
        <v>8</v>
      </c>
      <c r="J25" s="73">
        <v>15</v>
      </c>
      <c r="K25" s="72">
        <v>8</v>
      </c>
      <c r="L25" s="73">
        <v>3</v>
      </c>
      <c r="M25" s="53"/>
      <c r="N25" s="149"/>
      <c r="O25" s="72">
        <v>6</v>
      </c>
      <c r="P25" s="73">
        <v>15</v>
      </c>
      <c r="Q25" s="72">
        <v>5</v>
      </c>
      <c r="R25" s="73">
        <v>2</v>
      </c>
      <c r="S25" s="150">
        <f t="shared" si="0"/>
        <v>45</v>
      </c>
      <c r="T25" s="49">
        <v>44</v>
      </c>
      <c r="V25"/>
    </row>
    <row r="26" spans="1:22" x14ac:dyDescent="0.3">
      <c r="A26" s="49">
        <v>13</v>
      </c>
      <c r="B26" s="54" t="s">
        <v>124</v>
      </c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51"/>
      <c r="N26" s="70"/>
      <c r="O26" s="24">
        <v>2</v>
      </c>
      <c r="P26" s="25">
        <v>22</v>
      </c>
      <c r="Q26" s="24"/>
      <c r="R26" s="25"/>
      <c r="S26" s="103">
        <f t="shared" si="0"/>
        <v>22</v>
      </c>
      <c r="T26" s="20">
        <v>22</v>
      </c>
      <c r="V26"/>
    </row>
    <row r="27" spans="1:22" x14ac:dyDescent="0.3">
      <c r="A27" s="49">
        <v>14</v>
      </c>
      <c r="B27" s="54" t="s">
        <v>105</v>
      </c>
      <c r="C27" s="24">
        <v>11</v>
      </c>
      <c r="D27" s="25">
        <v>2</v>
      </c>
      <c r="E27" s="24">
        <v>12</v>
      </c>
      <c r="F27" s="25">
        <v>6</v>
      </c>
      <c r="G27" s="24"/>
      <c r="H27" s="25"/>
      <c r="I27" s="24">
        <v>11</v>
      </c>
      <c r="J27" s="25">
        <v>12</v>
      </c>
      <c r="K27" s="24"/>
      <c r="L27" s="25"/>
      <c r="M27" s="51"/>
      <c r="N27" s="70"/>
      <c r="O27" s="24"/>
      <c r="P27" s="25"/>
      <c r="Q27" s="24"/>
      <c r="R27" s="25"/>
      <c r="S27" s="103">
        <f t="shared" si="0"/>
        <v>20</v>
      </c>
      <c r="T27" s="20">
        <v>20</v>
      </c>
      <c r="V27"/>
    </row>
    <row r="28" spans="1:22" x14ac:dyDescent="0.3">
      <c r="A28" s="49">
        <v>15</v>
      </c>
      <c r="B28" s="54" t="s">
        <v>122</v>
      </c>
      <c r="C28" s="24"/>
      <c r="D28" s="25"/>
      <c r="E28" s="24"/>
      <c r="F28" s="25"/>
      <c r="G28" s="24"/>
      <c r="H28" s="25"/>
      <c r="I28" s="24">
        <v>7</v>
      </c>
      <c r="J28" s="25">
        <v>16</v>
      </c>
      <c r="K28" s="24"/>
      <c r="L28" s="25"/>
      <c r="M28" s="51"/>
      <c r="N28" s="70"/>
      <c r="O28" s="24"/>
      <c r="P28" s="25"/>
      <c r="Q28" s="24"/>
      <c r="R28" s="25"/>
      <c r="S28" s="103">
        <f t="shared" si="0"/>
        <v>16</v>
      </c>
      <c r="T28" s="20">
        <v>16</v>
      </c>
      <c r="V28"/>
    </row>
    <row r="29" spans="1:22" x14ac:dyDescent="0.3">
      <c r="A29" s="49">
        <v>16</v>
      </c>
      <c r="B29" s="54" t="s">
        <v>101</v>
      </c>
      <c r="C29" s="24">
        <v>7</v>
      </c>
      <c r="D29" s="25">
        <v>6</v>
      </c>
      <c r="E29" s="24">
        <v>9</v>
      </c>
      <c r="F29" s="25">
        <v>9</v>
      </c>
      <c r="G29" s="24"/>
      <c r="H29" s="25"/>
      <c r="I29" s="24"/>
      <c r="J29" s="25"/>
      <c r="K29" s="24"/>
      <c r="L29" s="25"/>
      <c r="M29" s="51"/>
      <c r="N29" s="70"/>
      <c r="O29" s="24"/>
      <c r="P29" s="25"/>
      <c r="Q29" s="24"/>
      <c r="R29" s="25"/>
      <c r="S29" s="103">
        <f>SUM(D29,F29,H29,J29,L29,N29,P29,R29)</f>
        <v>15</v>
      </c>
      <c r="T29" s="20">
        <v>15</v>
      </c>
      <c r="V29"/>
    </row>
    <row r="30" spans="1:22" x14ac:dyDescent="0.3">
      <c r="A30" s="49">
        <v>17</v>
      </c>
      <c r="B30" s="54" t="s">
        <v>129</v>
      </c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51"/>
      <c r="N30" s="70"/>
      <c r="O30" s="24"/>
      <c r="P30" s="25"/>
      <c r="Q30" s="24">
        <v>1</v>
      </c>
      <c r="R30" s="25">
        <v>11</v>
      </c>
      <c r="S30" s="103">
        <f>SUM(D30,F30,H30,J30,L30,N30,P30,R30)</f>
        <v>11</v>
      </c>
      <c r="T30" s="20">
        <v>11</v>
      </c>
      <c r="V30"/>
    </row>
    <row r="31" spans="1:22" ht="13.5" thickBot="1" x14ac:dyDescent="0.35">
      <c r="A31" s="49">
        <v>18</v>
      </c>
      <c r="B31" s="54" t="s">
        <v>104</v>
      </c>
      <c r="C31" s="24">
        <v>10</v>
      </c>
      <c r="D31" s="25">
        <v>3</v>
      </c>
      <c r="E31" s="24"/>
      <c r="F31" s="25"/>
      <c r="G31" s="24"/>
      <c r="H31" s="25"/>
      <c r="I31" s="24"/>
      <c r="J31" s="25"/>
      <c r="K31" s="24"/>
      <c r="L31" s="25"/>
      <c r="M31" s="51"/>
      <c r="N31" s="70"/>
      <c r="O31" s="24"/>
      <c r="P31" s="25"/>
      <c r="Q31" s="24"/>
      <c r="R31" s="25"/>
      <c r="S31" s="103">
        <f t="shared" si="0"/>
        <v>3</v>
      </c>
      <c r="T31" s="20">
        <v>3</v>
      </c>
      <c r="V31"/>
    </row>
    <row r="32" spans="1:22" ht="13.5" thickBot="1" x14ac:dyDescent="0.35">
      <c r="A32" s="1040" t="s">
        <v>65</v>
      </c>
      <c r="B32" s="1041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T32" s="1042"/>
    </row>
    <row r="33" spans="1:20" x14ac:dyDescent="0.3">
      <c r="A33" s="39">
        <v>1</v>
      </c>
      <c r="B33" s="54" t="s">
        <v>85</v>
      </c>
      <c r="C33" s="24">
        <v>2</v>
      </c>
      <c r="D33" s="25">
        <v>12</v>
      </c>
      <c r="E33" s="24">
        <v>8</v>
      </c>
      <c r="F33" s="25">
        <v>10</v>
      </c>
      <c r="G33" s="24">
        <v>3</v>
      </c>
      <c r="H33" s="25">
        <v>9</v>
      </c>
      <c r="I33" s="24">
        <v>14</v>
      </c>
      <c r="J33" s="25">
        <v>9</v>
      </c>
      <c r="K33" s="24">
        <v>5</v>
      </c>
      <c r="L33" s="166">
        <v>4</v>
      </c>
      <c r="M33" s="24">
        <v>14</v>
      </c>
      <c r="N33" s="166">
        <v>4</v>
      </c>
      <c r="O33" s="24">
        <v>14</v>
      </c>
      <c r="P33" s="25">
        <v>7</v>
      </c>
      <c r="Q33" s="24">
        <v>2</v>
      </c>
      <c r="R33" s="25">
        <v>11</v>
      </c>
      <c r="S33" s="20">
        <f t="shared" ref="S33:S44" si="1">SUM(D33,F33,H33,J33,L33,N33,P33,R33)</f>
        <v>66</v>
      </c>
      <c r="T33" s="20">
        <v>58</v>
      </c>
    </row>
    <row r="34" spans="1:20" x14ac:dyDescent="0.3">
      <c r="A34" s="40">
        <v>2</v>
      </c>
      <c r="B34" s="54" t="s">
        <v>87</v>
      </c>
      <c r="C34" s="24">
        <v>6</v>
      </c>
      <c r="D34" s="25">
        <v>5</v>
      </c>
      <c r="E34" s="24">
        <v>15</v>
      </c>
      <c r="F34" s="25">
        <v>3</v>
      </c>
      <c r="G34" s="24">
        <v>1</v>
      </c>
      <c r="H34" s="25">
        <v>15</v>
      </c>
      <c r="I34" s="24">
        <v>15</v>
      </c>
      <c r="J34" s="25">
        <v>8</v>
      </c>
      <c r="K34" s="24">
        <v>1</v>
      </c>
      <c r="L34" s="25">
        <v>13</v>
      </c>
      <c r="M34" s="24">
        <v>17</v>
      </c>
      <c r="N34" s="167">
        <v>1</v>
      </c>
      <c r="O34" s="24">
        <v>11</v>
      </c>
      <c r="P34" s="25">
        <v>10</v>
      </c>
      <c r="Q34" s="24"/>
      <c r="R34" s="167"/>
      <c r="S34" s="20">
        <f t="shared" si="1"/>
        <v>55</v>
      </c>
      <c r="T34" s="20">
        <v>54</v>
      </c>
    </row>
    <row r="35" spans="1:20" ht="13.5" thickBot="1" x14ac:dyDescent="0.35">
      <c r="A35" s="139">
        <v>3</v>
      </c>
      <c r="B35" s="160" t="s">
        <v>88</v>
      </c>
      <c r="C35" s="140">
        <v>4</v>
      </c>
      <c r="D35" s="141">
        <v>7</v>
      </c>
      <c r="E35" s="140">
        <v>13</v>
      </c>
      <c r="F35" s="169">
        <v>5</v>
      </c>
      <c r="G35" s="140">
        <v>2</v>
      </c>
      <c r="H35" s="141">
        <v>12</v>
      </c>
      <c r="I35" s="140">
        <v>13</v>
      </c>
      <c r="J35" s="141">
        <v>10</v>
      </c>
      <c r="K35" s="140"/>
      <c r="L35" s="169"/>
      <c r="M35" s="140">
        <v>10</v>
      </c>
      <c r="N35" s="141">
        <v>8</v>
      </c>
      <c r="O35" s="140">
        <v>13</v>
      </c>
      <c r="P35" s="141">
        <v>8</v>
      </c>
      <c r="Q35" s="140">
        <v>3</v>
      </c>
      <c r="R35" s="141">
        <v>8</v>
      </c>
      <c r="S35" s="161">
        <f t="shared" si="1"/>
        <v>58</v>
      </c>
      <c r="T35" s="161">
        <v>53</v>
      </c>
    </row>
    <row r="36" spans="1:20" ht="13.5" thickTop="1" x14ac:dyDescent="0.3">
      <c r="A36" s="49">
        <v>4</v>
      </c>
      <c r="B36" s="98" t="s">
        <v>92</v>
      </c>
      <c r="C36" s="174">
        <v>7</v>
      </c>
      <c r="D36" s="175">
        <v>4</v>
      </c>
      <c r="E36" s="174"/>
      <c r="F36" s="175"/>
      <c r="G36" s="174">
        <v>8</v>
      </c>
      <c r="H36" s="175">
        <v>3</v>
      </c>
      <c r="I36" s="174">
        <v>16</v>
      </c>
      <c r="J36" s="175">
        <v>7</v>
      </c>
      <c r="K36" s="174">
        <v>3</v>
      </c>
      <c r="L36" s="175">
        <v>7</v>
      </c>
      <c r="M36" s="174"/>
      <c r="N36" s="175"/>
      <c r="O36" s="174">
        <v>16</v>
      </c>
      <c r="P36" s="175">
        <v>5</v>
      </c>
      <c r="Q36" s="72">
        <v>1</v>
      </c>
      <c r="R36" s="73">
        <v>14</v>
      </c>
      <c r="S36" s="49">
        <f t="shared" si="1"/>
        <v>40</v>
      </c>
      <c r="T36" s="49">
        <v>40</v>
      </c>
    </row>
    <row r="37" spans="1:20" x14ac:dyDescent="0.3">
      <c r="A37" s="136">
        <v>5</v>
      </c>
      <c r="B37" s="54" t="s">
        <v>89</v>
      </c>
      <c r="C37" s="24">
        <v>8</v>
      </c>
      <c r="D37" s="25">
        <v>3</v>
      </c>
      <c r="E37" s="24">
        <v>16</v>
      </c>
      <c r="F37" s="167">
        <v>2</v>
      </c>
      <c r="G37" s="24">
        <v>5</v>
      </c>
      <c r="H37" s="25">
        <v>6</v>
      </c>
      <c r="I37" s="24">
        <v>18</v>
      </c>
      <c r="J37" s="25">
        <v>5</v>
      </c>
      <c r="K37" s="24">
        <v>2</v>
      </c>
      <c r="L37" s="25">
        <v>10</v>
      </c>
      <c r="M37" s="24">
        <v>15</v>
      </c>
      <c r="N37" s="167">
        <v>3</v>
      </c>
      <c r="O37" s="24">
        <v>12</v>
      </c>
      <c r="P37" s="25">
        <v>9</v>
      </c>
      <c r="Q37" s="24">
        <v>6</v>
      </c>
      <c r="R37" s="25">
        <v>4</v>
      </c>
      <c r="S37" s="20">
        <f t="shared" si="1"/>
        <v>42</v>
      </c>
      <c r="T37" s="20">
        <v>37</v>
      </c>
    </row>
    <row r="38" spans="1:20" x14ac:dyDescent="0.3">
      <c r="A38" s="20">
        <v>6</v>
      </c>
      <c r="B38" s="54" t="s">
        <v>93</v>
      </c>
      <c r="C38" s="24">
        <v>1</v>
      </c>
      <c r="D38" s="25">
        <v>15</v>
      </c>
      <c r="E38" s="24">
        <v>11</v>
      </c>
      <c r="F38" s="25">
        <v>7</v>
      </c>
      <c r="G38" s="24">
        <v>3</v>
      </c>
      <c r="H38" s="25">
        <v>9</v>
      </c>
      <c r="I38" s="24">
        <v>19</v>
      </c>
      <c r="J38" s="25">
        <v>4</v>
      </c>
      <c r="K38" s="24"/>
      <c r="L38" s="26"/>
      <c r="M38" s="51"/>
      <c r="N38" s="70"/>
      <c r="O38" s="24"/>
      <c r="P38" s="25"/>
      <c r="Q38" s="24"/>
      <c r="R38" s="25"/>
      <c r="S38" s="20">
        <f t="shared" si="1"/>
        <v>35</v>
      </c>
      <c r="T38" s="20">
        <v>35</v>
      </c>
    </row>
    <row r="39" spans="1:20" x14ac:dyDescent="0.3">
      <c r="A39" s="20">
        <v>7</v>
      </c>
      <c r="B39" s="54" t="s">
        <v>86</v>
      </c>
      <c r="C39" s="24">
        <v>3</v>
      </c>
      <c r="D39" s="25">
        <v>9</v>
      </c>
      <c r="E39" s="24"/>
      <c r="F39" s="25"/>
      <c r="G39" s="24">
        <v>6</v>
      </c>
      <c r="H39" s="25">
        <v>5</v>
      </c>
      <c r="I39" s="24"/>
      <c r="J39" s="25"/>
      <c r="K39" s="24"/>
      <c r="L39" s="25"/>
      <c r="M39" s="24">
        <v>12</v>
      </c>
      <c r="N39" s="25">
        <v>6</v>
      </c>
      <c r="O39" s="24">
        <v>15</v>
      </c>
      <c r="P39" s="25">
        <v>6</v>
      </c>
      <c r="Q39" s="24">
        <v>5</v>
      </c>
      <c r="R39" s="25">
        <v>5</v>
      </c>
      <c r="S39" s="20">
        <f t="shared" si="1"/>
        <v>31</v>
      </c>
      <c r="T39" s="173">
        <v>31</v>
      </c>
    </row>
    <row r="40" spans="1:20" x14ac:dyDescent="0.3">
      <c r="A40" s="129">
        <v>8</v>
      </c>
      <c r="B40" s="54" t="s">
        <v>94</v>
      </c>
      <c r="C40" s="24">
        <v>9</v>
      </c>
      <c r="D40" s="167">
        <v>2</v>
      </c>
      <c r="E40" s="24">
        <v>14</v>
      </c>
      <c r="F40" s="25">
        <v>4</v>
      </c>
      <c r="G40" s="24">
        <v>7</v>
      </c>
      <c r="H40" s="25">
        <v>4</v>
      </c>
      <c r="I40" s="24">
        <v>20</v>
      </c>
      <c r="J40" s="25">
        <v>3</v>
      </c>
      <c r="K40" s="24">
        <v>3</v>
      </c>
      <c r="L40" s="25">
        <v>7</v>
      </c>
      <c r="M40" s="51">
        <v>16</v>
      </c>
      <c r="N40" s="170">
        <v>2</v>
      </c>
      <c r="O40" s="24">
        <v>17</v>
      </c>
      <c r="P40" s="25">
        <v>4</v>
      </c>
      <c r="Q40" s="24">
        <v>3</v>
      </c>
      <c r="R40" s="25">
        <v>8</v>
      </c>
      <c r="S40" s="20">
        <f t="shared" si="1"/>
        <v>34</v>
      </c>
      <c r="T40" s="49">
        <v>30</v>
      </c>
    </row>
    <row r="41" spans="1:20" x14ac:dyDescent="0.3">
      <c r="A41" s="20">
        <v>9</v>
      </c>
      <c r="B41" s="54" t="s">
        <v>91</v>
      </c>
      <c r="C41" s="24">
        <v>5</v>
      </c>
      <c r="D41" s="25">
        <v>6</v>
      </c>
      <c r="E41" s="24">
        <v>17</v>
      </c>
      <c r="F41" s="25">
        <v>1</v>
      </c>
      <c r="G41" s="24"/>
      <c r="H41" s="25"/>
      <c r="I41" s="24">
        <v>17</v>
      </c>
      <c r="J41" s="25">
        <v>6</v>
      </c>
      <c r="K41" s="24">
        <v>7</v>
      </c>
      <c r="L41" s="25">
        <v>2</v>
      </c>
      <c r="M41" s="24">
        <v>11</v>
      </c>
      <c r="N41" s="25">
        <v>7</v>
      </c>
      <c r="O41" s="24"/>
      <c r="P41" s="25"/>
      <c r="Q41" s="24"/>
      <c r="R41" s="25"/>
      <c r="S41" s="103">
        <f t="shared" si="1"/>
        <v>22</v>
      </c>
      <c r="T41" s="20">
        <v>22</v>
      </c>
    </row>
    <row r="42" spans="1:20" x14ac:dyDescent="0.3">
      <c r="A42" s="20">
        <v>10</v>
      </c>
      <c r="B42" s="21" t="s">
        <v>90</v>
      </c>
      <c r="C42" s="24">
        <v>10</v>
      </c>
      <c r="D42" s="25">
        <v>1</v>
      </c>
      <c r="E42" s="24"/>
      <c r="F42" s="25"/>
      <c r="G42" s="24">
        <v>9</v>
      </c>
      <c r="H42" s="25">
        <v>2</v>
      </c>
      <c r="I42" s="24">
        <v>22</v>
      </c>
      <c r="J42" s="25">
        <v>1</v>
      </c>
      <c r="K42" s="24">
        <v>6</v>
      </c>
      <c r="L42" s="25">
        <v>3</v>
      </c>
      <c r="M42" s="51"/>
      <c r="N42" s="70"/>
      <c r="O42" s="24">
        <v>19</v>
      </c>
      <c r="P42" s="25">
        <v>2</v>
      </c>
      <c r="Q42" s="24">
        <v>8</v>
      </c>
      <c r="R42" s="25">
        <v>2</v>
      </c>
      <c r="S42" s="147">
        <f t="shared" si="1"/>
        <v>11</v>
      </c>
      <c r="T42" s="20">
        <v>11</v>
      </c>
    </row>
    <row r="43" spans="1:20" x14ac:dyDescent="0.3">
      <c r="A43" s="20">
        <v>11</v>
      </c>
      <c r="B43" s="21" t="s">
        <v>123</v>
      </c>
      <c r="C43" s="158"/>
      <c r="D43" s="71"/>
      <c r="E43" s="158"/>
      <c r="F43" s="71"/>
      <c r="G43" s="24"/>
      <c r="H43" s="25"/>
      <c r="I43" s="24"/>
      <c r="J43" s="144"/>
      <c r="K43" s="24"/>
      <c r="L43" s="25"/>
      <c r="M43" s="24">
        <v>13</v>
      </c>
      <c r="N43" s="25">
        <v>5</v>
      </c>
      <c r="O43" s="24">
        <v>20</v>
      </c>
      <c r="P43" s="25">
        <v>1</v>
      </c>
      <c r="Q43" s="24">
        <v>7</v>
      </c>
      <c r="R43" s="25">
        <v>3</v>
      </c>
      <c r="S43" s="147">
        <f t="shared" si="1"/>
        <v>9</v>
      </c>
      <c r="T43" s="20">
        <v>9</v>
      </c>
    </row>
    <row r="44" spans="1:20" ht="13.5" thickBot="1" x14ac:dyDescent="0.35">
      <c r="A44" s="45">
        <v>12</v>
      </c>
      <c r="B44" s="55" t="s">
        <v>125</v>
      </c>
      <c r="C44" s="29"/>
      <c r="D44" s="30"/>
      <c r="E44" s="29"/>
      <c r="F44" s="30"/>
      <c r="G44" s="59">
        <v>10</v>
      </c>
      <c r="H44" s="60">
        <v>1</v>
      </c>
      <c r="I44" s="59">
        <v>21</v>
      </c>
      <c r="J44" s="60">
        <v>2</v>
      </c>
      <c r="K44" s="59">
        <v>8</v>
      </c>
      <c r="L44" s="60">
        <v>1</v>
      </c>
      <c r="M44" s="171"/>
      <c r="N44" s="172"/>
      <c r="O44" s="59">
        <v>18</v>
      </c>
      <c r="P44" s="60">
        <v>3</v>
      </c>
      <c r="Q44" s="59">
        <v>9</v>
      </c>
      <c r="R44" s="60">
        <v>1</v>
      </c>
      <c r="S44" s="159">
        <f t="shared" si="1"/>
        <v>8</v>
      </c>
      <c r="T44" s="45">
        <v>8</v>
      </c>
    </row>
  </sheetData>
  <mergeCells count="12">
    <mergeCell ref="A13:T13"/>
    <mergeCell ref="A32:T32"/>
    <mergeCell ref="O11:P11"/>
    <mergeCell ref="Q11:R11"/>
    <mergeCell ref="C11:D11"/>
    <mergeCell ref="E11:F11"/>
    <mergeCell ref="G11:H11"/>
    <mergeCell ref="I11:J11"/>
    <mergeCell ref="K11:L11"/>
    <mergeCell ref="M11:N11"/>
    <mergeCell ref="S11:S12"/>
    <mergeCell ref="T11:T12"/>
  </mergeCells>
  <pageMargins left="0.62" right="0.23622047244094491" top="0.62992125984251968" bottom="0.78740157480314965" header="0.31496062992125984" footer="0.31496062992125984"/>
  <pageSetup paperSize="9" orientation="portrait" horizontalDpi="4294967294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 codeName="Ark23"/>
  <dimension ref="A1:R48"/>
  <sheetViews>
    <sheetView workbookViewId="0">
      <selection activeCell="S23" sqref="S23"/>
    </sheetView>
  </sheetViews>
  <sheetFormatPr baseColWidth="10" defaultColWidth="9.1796875" defaultRowHeight="13" x14ac:dyDescent="0.3"/>
  <cols>
    <col min="1" max="1" width="5.54296875" customWidth="1"/>
    <col min="2" max="2" width="14.81640625" bestFit="1" customWidth="1"/>
    <col min="3" max="3" width="3.453125" bestFit="1" customWidth="1"/>
    <col min="4" max="4" width="4" bestFit="1" customWidth="1"/>
    <col min="5" max="5" width="3.453125" bestFit="1" customWidth="1"/>
    <col min="6" max="6" width="4" bestFit="1" customWidth="1"/>
    <col min="7" max="7" width="3.453125" style="78" bestFit="1" customWidth="1"/>
    <col min="8" max="8" width="4" style="2" bestFit="1" customWidth="1"/>
    <col min="9" max="9" width="3.453125" bestFit="1" customWidth="1"/>
    <col min="10" max="10" width="4" bestFit="1" customWidth="1"/>
    <col min="11" max="11" width="3.453125" bestFit="1" customWidth="1"/>
    <col min="12" max="12" width="4" bestFit="1" customWidth="1"/>
    <col min="13" max="13" width="3.453125" bestFit="1" customWidth="1"/>
    <col min="14" max="14" width="4" bestFit="1" customWidth="1"/>
    <col min="15" max="15" width="3.453125" bestFit="1" customWidth="1"/>
    <col min="16" max="16" width="4" bestFit="1" customWidth="1"/>
    <col min="17" max="17" width="7.81640625" bestFit="1" customWidth="1"/>
    <col min="18" max="18" width="7.453125" bestFit="1" customWidth="1"/>
  </cols>
  <sheetData>
    <row r="1" spans="1:18" ht="17.5" x14ac:dyDescent="0.35">
      <c r="A1" s="47" t="s">
        <v>53</v>
      </c>
      <c r="I1" s="2"/>
      <c r="M1" s="9"/>
      <c r="N1" s="9"/>
      <c r="O1" s="4"/>
      <c r="P1" s="2"/>
      <c r="R1" s="2"/>
    </row>
    <row r="2" spans="1:18" ht="15.5" x14ac:dyDescent="0.35">
      <c r="A2" s="46" t="s">
        <v>67</v>
      </c>
      <c r="B2" s="6"/>
      <c r="C2" s="6"/>
      <c r="D2" s="6"/>
      <c r="E2" s="6"/>
      <c r="F2" s="6"/>
      <c r="G2" s="79"/>
      <c r="H2" s="5"/>
      <c r="I2" s="5"/>
      <c r="J2" s="6"/>
      <c r="K2" s="6"/>
      <c r="L2" s="6"/>
      <c r="M2" s="16"/>
      <c r="N2" s="16"/>
      <c r="O2" s="7"/>
      <c r="P2" s="5"/>
      <c r="Q2" s="6"/>
      <c r="R2" s="2"/>
    </row>
    <row r="3" spans="1:18" ht="15.5" x14ac:dyDescent="0.35">
      <c r="A3" s="46" t="s">
        <v>77</v>
      </c>
      <c r="B3" s="6"/>
      <c r="C3" s="6"/>
      <c r="D3" s="6"/>
      <c r="E3" s="6"/>
      <c r="F3" s="6"/>
      <c r="G3" s="79"/>
      <c r="H3" s="5"/>
      <c r="I3" s="5"/>
      <c r="J3" s="6"/>
      <c r="K3" s="6"/>
      <c r="L3" s="6"/>
      <c r="M3" s="16"/>
      <c r="N3" s="16"/>
      <c r="O3" s="7"/>
      <c r="P3" s="5"/>
      <c r="Q3" s="6"/>
      <c r="R3" s="2"/>
    </row>
    <row r="4" spans="1:18" ht="15.5" x14ac:dyDescent="0.35">
      <c r="A4" s="46" t="s">
        <v>54</v>
      </c>
      <c r="B4" s="6"/>
      <c r="C4" s="6"/>
      <c r="D4" s="6"/>
      <c r="E4" s="6"/>
      <c r="F4" s="6"/>
      <c r="G4" s="79"/>
      <c r="H4" s="5"/>
      <c r="I4" s="5"/>
      <c r="J4" s="6"/>
      <c r="K4" s="6"/>
      <c r="L4" s="6"/>
      <c r="M4" s="16"/>
      <c r="N4" s="16"/>
      <c r="O4" s="7"/>
      <c r="P4" s="5"/>
      <c r="Q4" s="6"/>
      <c r="R4" s="2"/>
    </row>
    <row r="5" spans="1:18" ht="15.5" x14ac:dyDescent="0.35">
      <c r="A5" s="46" t="s">
        <v>17</v>
      </c>
      <c r="B5" s="6"/>
      <c r="C5" s="6"/>
      <c r="D5" s="6"/>
      <c r="E5" s="6"/>
      <c r="F5" s="6"/>
      <c r="G5" s="79"/>
      <c r="H5" s="5"/>
      <c r="I5" s="5"/>
      <c r="J5" s="6"/>
      <c r="K5" s="6"/>
      <c r="L5" s="6"/>
      <c r="M5" s="16"/>
      <c r="N5" s="16"/>
      <c r="O5" s="7"/>
      <c r="P5" s="5"/>
      <c r="Q5" s="6"/>
      <c r="R5" s="2"/>
    </row>
    <row r="6" spans="1:18" ht="15.5" x14ac:dyDescent="0.35">
      <c r="A6" s="13" t="s">
        <v>19</v>
      </c>
      <c r="C6" s="6"/>
      <c r="D6" s="6"/>
      <c r="E6" s="6"/>
      <c r="F6" s="6"/>
      <c r="G6" s="79"/>
      <c r="H6" s="5"/>
      <c r="I6" s="5"/>
      <c r="J6" s="6"/>
      <c r="K6" s="6"/>
      <c r="L6" s="6"/>
      <c r="M6" s="16"/>
      <c r="N6" s="16"/>
      <c r="O6" s="7"/>
      <c r="P6" s="5"/>
      <c r="Q6" s="6"/>
      <c r="R6" s="2"/>
    </row>
    <row r="7" spans="1:18" ht="15.5" x14ac:dyDescent="0.35">
      <c r="A7" s="13" t="s">
        <v>21</v>
      </c>
      <c r="C7" s="6"/>
      <c r="D7" s="6"/>
      <c r="E7" s="6"/>
      <c r="F7" s="6"/>
      <c r="G7" s="79"/>
      <c r="H7" s="5"/>
      <c r="I7" s="5"/>
      <c r="J7" s="6"/>
      <c r="K7" s="6"/>
      <c r="L7" s="6"/>
      <c r="M7" s="16"/>
      <c r="N7" s="16"/>
      <c r="O7" s="7"/>
      <c r="P7" s="5"/>
      <c r="Q7" s="6"/>
      <c r="R7" s="2"/>
    </row>
    <row r="8" spans="1:18" ht="15.5" x14ac:dyDescent="0.35">
      <c r="A8" s="46" t="s">
        <v>10</v>
      </c>
      <c r="B8" s="6"/>
      <c r="C8" s="6"/>
      <c r="D8" s="6"/>
      <c r="E8" s="6"/>
      <c r="F8" s="6"/>
      <c r="G8" s="79"/>
      <c r="H8" s="5"/>
      <c r="I8" s="5"/>
      <c r="J8" s="6"/>
      <c r="K8" s="6"/>
      <c r="L8" s="6"/>
      <c r="M8" s="16"/>
      <c r="N8" s="16"/>
      <c r="O8" s="7"/>
      <c r="P8" s="5"/>
      <c r="Q8" s="6"/>
      <c r="R8" s="2"/>
    </row>
    <row r="9" spans="1:18" ht="15.5" x14ac:dyDescent="0.35">
      <c r="A9" s="46" t="s">
        <v>68</v>
      </c>
      <c r="B9" s="6"/>
      <c r="C9" s="6"/>
      <c r="D9" s="6"/>
      <c r="E9" s="6"/>
      <c r="F9" s="6"/>
      <c r="G9" s="79"/>
      <c r="H9" s="5"/>
      <c r="I9" s="5"/>
      <c r="J9" s="6"/>
      <c r="K9" s="6"/>
      <c r="L9" s="6"/>
      <c r="M9" s="16"/>
      <c r="N9" s="16"/>
      <c r="O9" s="7"/>
      <c r="P9" s="5"/>
      <c r="Q9" s="6"/>
      <c r="R9" s="2"/>
    </row>
    <row r="10" spans="1:18" ht="16" thickBot="1" x14ac:dyDescent="0.4">
      <c r="A10" s="46" t="s">
        <v>69</v>
      </c>
      <c r="B10" s="6"/>
      <c r="C10" s="6"/>
      <c r="D10" s="6"/>
      <c r="E10" s="6"/>
      <c r="F10" s="6"/>
      <c r="G10" s="79"/>
      <c r="H10" s="5"/>
      <c r="I10" s="5"/>
      <c r="J10" s="6"/>
      <c r="K10" s="6"/>
      <c r="L10" s="6"/>
      <c r="M10" s="16"/>
      <c r="N10" s="16"/>
      <c r="O10" s="7"/>
      <c r="P10" s="5"/>
      <c r="Q10" s="6"/>
      <c r="R10" s="2"/>
    </row>
    <row r="11" spans="1:18" ht="13.5" thickBot="1" x14ac:dyDescent="0.35">
      <c r="A11" s="68"/>
      <c r="B11" s="10"/>
      <c r="C11" s="1012">
        <v>40793</v>
      </c>
      <c r="D11" s="1013"/>
      <c r="E11" s="1012">
        <v>40814</v>
      </c>
      <c r="F11" s="1013"/>
      <c r="G11" s="1012">
        <v>40828</v>
      </c>
      <c r="H11" s="1013"/>
      <c r="I11" s="1012">
        <v>40849</v>
      </c>
      <c r="J11" s="1013"/>
      <c r="K11" s="1012">
        <v>40863</v>
      </c>
      <c r="L11" s="1013"/>
      <c r="M11" s="1012">
        <v>40877</v>
      </c>
      <c r="N11" s="1013"/>
      <c r="O11" s="1012">
        <v>40891</v>
      </c>
      <c r="P11" s="1013"/>
      <c r="Q11" s="1036" t="s">
        <v>55</v>
      </c>
      <c r="R11" s="1036" t="s">
        <v>56</v>
      </c>
    </row>
    <row r="12" spans="1:18" ht="16" thickBot="1" x14ac:dyDescent="0.4">
      <c r="A12" s="126" t="s">
        <v>20</v>
      </c>
      <c r="B12" s="31" t="s">
        <v>3</v>
      </c>
      <c r="C12" s="32" t="s">
        <v>0</v>
      </c>
      <c r="D12" s="33" t="s">
        <v>2</v>
      </c>
      <c r="E12" s="32" t="s">
        <v>0</v>
      </c>
      <c r="F12" s="33" t="s">
        <v>2</v>
      </c>
      <c r="G12" s="32" t="s">
        <v>0</v>
      </c>
      <c r="H12" s="33" t="s">
        <v>2</v>
      </c>
      <c r="I12" s="32" t="s">
        <v>0</v>
      </c>
      <c r="J12" s="33" t="s">
        <v>2</v>
      </c>
      <c r="K12" s="32" t="s">
        <v>0</v>
      </c>
      <c r="L12" s="33" t="s">
        <v>2</v>
      </c>
      <c r="M12" s="32" t="s">
        <v>0</v>
      </c>
      <c r="N12" s="33" t="s">
        <v>2</v>
      </c>
      <c r="O12" s="32" t="s">
        <v>0</v>
      </c>
      <c r="P12" s="33" t="s">
        <v>2</v>
      </c>
      <c r="Q12" s="1037"/>
      <c r="R12" s="1037"/>
    </row>
    <row r="13" spans="1:18" ht="16" thickBot="1" x14ac:dyDescent="0.4">
      <c r="A13" s="1043" t="s">
        <v>61</v>
      </c>
      <c r="B13" s="1044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5"/>
    </row>
    <row r="14" spans="1:18" x14ac:dyDescent="0.3">
      <c r="A14" s="39">
        <v>1</v>
      </c>
      <c r="B14" s="93" t="s">
        <v>24</v>
      </c>
      <c r="C14" s="22">
        <v>1</v>
      </c>
      <c r="D14" s="23">
        <v>17</v>
      </c>
      <c r="E14" s="22">
        <v>1</v>
      </c>
      <c r="F14" s="23">
        <v>19</v>
      </c>
      <c r="G14" s="22">
        <v>1</v>
      </c>
      <c r="H14" s="23">
        <v>22</v>
      </c>
      <c r="I14" s="22">
        <v>2</v>
      </c>
      <c r="J14" s="23">
        <v>18</v>
      </c>
      <c r="K14" s="22"/>
      <c r="L14" s="127"/>
      <c r="M14" s="50">
        <v>2</v>
      </c>
      <c r="N14" s="128">
        <v>16</v>
      </c>
      <c r="O14" s="22">
        <v>1</v>
      </c>
      <c r="P14" s="23">
        <v>27</v>
      </c>
      <c r="Q14" s="19">
        <f t="shared" ref="Q14:Q39" si="0">SUM(D14,F14,H14,J14,L14,N14,P14)</f>
        <v>119</v>
      </c>
      <c r="R14" s="19">
        <v>103</v>
      </c>
    </row>
    <row r="15" spans="1:18" x14ac:dyDescent="0.3">
      <c r="A15" s="40">
        <v>2</v>
      </c>
      <c r="B15" s="54" t="s">
        <v>29</v>
      </c>
      <c r="C15" s="24">
        <v>2</v>
      </c>
      <c r="D15" s="25">
        <v>14</v>
      </c>
      <c r="E15" s="24">
        <v>8</v>
      </c>
      <c r="F15" s="56">
        <v>7</v>
      </c>
      <c r="G15" s="24">
        <v>7</v>
      </c>
      <c r="H15" s="56">
        <v>11</v>
      </c>
      <c r="I15" s="24">
        <v>1</v>
      </c>
      <c r="J15" s="25">
        <v>21</v>
      </c>
      <c r="K15" s="24">
        <v>2</v>
      </c>
      <c r="L15" s="25">
        <v>18</v>
      </c>
      <c r="M15" s="51">
        <v>3</v>
      </c>
      <c r="N15" s="70">
        <v>13</v>
      </c>
      <c r="O15" s="24">
        <v>8</v>
      </c>
      <c r="P15" s="25">
        <v>15</v>
      </c>
      <c r="Q15" s="20">
        <f t="shared" si="0"/>
        <v>99</v>
      </c>
      <c r="R15" s="20">
        <v>81</v>
      </c>
    </row>
    <row r="16" spans="1:18" x14ac:dyDescent="0.3">
      <c r="A16" s="48">
        <v>3</v>
      </c>
      <c r="B16" s="54" t="s">
        <v>47</v>
      </c>
      <c r="C16" s="24">
        <v>5</v>
      </c>
      <c r="D16" s="56">
        <v>8</v>
      </c>
      <c r="E16" s="24">
        <v>3</v>
      </c>
      <c r="F16" s="25">
        <v>13</v>
      </c>
      <c r="G16" s="24">
        <v>3</v>
      </c>
      <c r="H16" s="25">
        <v>16</v>
      </c>
      <c r="I16" s="24">
        <v>3</v>
      </c>
      <c r="J16" s="25">
        <v>15</v>
      </c>
      <c r="K16" s="24">
        <v>3</v>
      </c>
      <c r="L16" s="25">
        <v>15</v>
      </c>
      <c r="M16" s="51">
        <v>6</v>
      </c>
      <c r="N16" s="57">
        <v>9</v>
      </c>
      <c r="O16" s="24">
        <v>3</v>
      </c>
      <c r="P16" s="25">
        <v>21</v>
      </c>
      <c r="Q16" s="20">
        <f t="shared" si="0"/>
        <v>97</v>
      </c>
      <c r="R16" s="20">
        <v>80</v>
      </c>
    </row>
    <row r="17" spans="1:18" x14ac:dyDescent="0.3">
      <c r="A17" s="48">
        <v>4</v>
      </c>
      <c r="B17" s="54" t="s">
        <v>32</v>
      </c>
      <c r="C17" s="24"/>
      <c r="D17" s="56"/>
      <c r="E17" s="24">
        <v>2</v>
      </c>
      <c r="F17" s="25">
        <v>16</v>
      </c>
      <c r="G17" s="24">
        <v>2</v>
      </c>
      <c r="H17" s="25">
        <v>19</v>
      </c>
      <c r="I17" s="24"/>
      <c r="J17" s="56"/>
      <c r="K17" s="24">
        <v>1</v>
      </c>
      <c r="L17" s="25">
        <v>21</v>
      </c>
      <c r="M17" s="51">
        <v>3</v>
      </c>
      <c r="N17" s="70">
        <v>13</v>
      </c>
      <c r="O17" s="24"/>
      <c r="P17" s="25"/>
      <c r="Q17" s="20">
        <f t="shared" si="0"/>
        <v>69</v>
      </c>
      <c r="R17" s="20">
        <v>69</v>
      </c>
    </row>
    <row r="18" spans="1:18" x14ac:dyDescent="0.3">
      <c r="A18" s="48">
        <v>5</v>
      </c>
      <c r="B18" s="54" t="s">
        <v>63</v>
      </c>
      <c r="C18" s="24">
        <v>8</v>
      </c>
      <c r="D18" s="56">
        <v>5</v>
      </c>
      <c r="E18" s="24">
        <v>6</v>
      </c>
      <c r="F18" s="25">
        <v>9</v>
      </c>
      <c r="G18" s="24">
        <v>3</v>
      </c>
      <c r="H18" s="25">
        <v>16</v>
      </c>
      <c r="I18" s="24">
        <v>5</v>
      </c>
      <c r="J18" s="25">
        <v>12</v>
      </c>
      <c r="K18" s="24">
        <v>5</v>
      </c>
      <c r="L18" s="25">
        <v>12</v>
      </c>
      <c r="M18" s="51">
        <v>11</v>
      </c>
      <c r="N18" s="57">
        <v>4</v>
      </c>
      <c r="O18" s="24">
        <v>11</v>
      </c>
      <c r="P18" s="25">
        <v>12</v>
      </c>
      <c r="Q18" s="20">
        <f t="shared" si="0"/>
        <v>70</v>
      </c>
      <c r="R18" s="20">
        <v>61</v>
      </c>
    </row>
    <row r="19" spans="1:18" ht="14.25" customHeight="1" thickBot="1" x14ac:dyDescent="0.35">
      <c r="A19" s="48">
        <v>6</v>
      </c>
      <c r="B19" s="94" t="s">
        <v>27</v>
      </c>
      <c r="C19" s="74">
        <v>3</v>
      </c>
      <c r="D19" s="75">
        <v>11</v>
      </c>
      <c r="E19" s="74">
        <v>7</v>
      </c>
      <c r="F19" s="75">
        <v>8</v>
      </c>
      <c r="G19" s="74">
        <v>9</v>
      </c>
      <c r="H19" s="75">
        <v>9</v>
      </c>
      <c r="I19" s="74">
        <v>6</v>
      </c>
      <c r="J19" s="75">
        <v>11</v>
      </c>
      <c r="K19" s="74">
        <v>10</v>
      </c>
      <c r="L19" s="56">
        <v>7</v>
      </c>
      <c r="M19" s="76"/>
      <c r="N19" s="57"/>
      <c r="O19" s="24">
        <v>10</v>
      </c>
      <c r="P19" s="25">
        <v>13</v>
      </c>
      <c r="Q19" s="77">
        <f t="shared" si="0"/>
        <v>59</v>
      </c>
      <c r="R19" s="77">
        <v>52</v>
      </c>
    </row>
    <row r="20" spans="1:18" x14ac:dyDescent="0.3">
      <c r="A20" s="20">
        <v>7</v>
      </c>
      <c r="B20" s="54" t="s">
        <v>22</v>
      </c>
      <c r="C20" s="24">
        <v>7</v>
      </c>
      <c r="D20" s="25">
        <v>6</v>
      </c>
      <c r="E20" s="24"/>
      <c r="F20" s="56"/>
      <c r="G20" s="24"/>
      <c r="H20" s="56"/>
      <c r="I20" s="24"/>
      <c r="J20" s="25"/>
      <c r="K20" s="24"/>
      <c r="L20" s="25"/>
      <c r="M20" s="51">
        <v>1</v>
      </c>
      <c r="N20" s="70">
        <v>19</v>
      </c>
      <c r="O20" s="24">
        <v>2</v>
      </c>
      <c r="P20" s="25">
        <v>24</v>
      </c>
      <c r="Q20" s="20">
        <f t="shared" si="0"/>
        <v>49</v>
      </c>
      <c r="R20" s="20">
        <v>49</v>
      </c>
    </row>
    <row r="21" spans="1:18" x14ac:dyDescent="0.3">
      <c r="A21" s="20">
        <v>8</v>
      </c>
      <c r="B21" s="54" t="s">
        <v>33</v>
      </c>
      <c r="C21" s="24"/>
      <c r="D21" s="56"/>
      <c r="E21" s="24"/>
      <c r="F21" s="56"/>
      <c r="G21" s="24"/>
      <c r="H21" s="25"/>
      <c r="I21" s="24">
        <v>3</v>
      </c>
      <c r="J21" s="25">
        <v>15</v>
      </c>
      <c r="K21" s="24">
        <v>3</v>
      </c>
      <c r="L21" s="25">
        <v>15</v>
      </c>
      <c r="M21" s="51"/>
      <c r="N21" s="70"/>
      <c r="O21" s="24">
        <v>6</v>
      </c>
      <c r="P21" s="25">
        <v>17</v>
      </c>
      <c r="Q21" s="20">
        <f t="shared" si="0"/>
        <v>47</v>
      </c>
      <c r="R21" s="20">
        <v>47</v>
      </c>
    </row>
    <row r="22" spans="1:18" x14ac:dyDescent="0.3">
      <c r="A22" s="20">
        <v>9</v>
      </c>
      <c r="B22" s="54" t="s">
        <v>34</v>
      </c>
      <c r="C22" s="24">
        <v>11</v>
      </c>
      <c r="D22" s="25">
        <v>2</v>
      </c>
      <c r="E22" s="24">
        <v>9</v>
      </c>
      <c r="F22" s="25">
        <v>6</v>
      </c>
      <c r="G22" s="24">
        <v>5</v>
      </c>
      <c r="H22" s="25">
        <v>13</v>
      </c>
      <c r="I22" s="24"/>
      <c r="J22" s="56"/>
      <c r="K22" s="24">
        <v>14</v>
      </c>
      <c r="L22" s="25">
        <v>3</v>
      </c>
      <c r="M22" s="51"/>
      <c r="N22" s="57"/>
      <c r="O22" s="24">
        <v>7</v>
      </c>
      <c r="P22" s="25">
        <v>16</v>
      </c>
      <c r="Q22" s="20">
        <f t="shared" si="0"/>
        <v>40</v>
      </c>
      <c r="R22" s="20">
        <v>40</v>
      </c>
    </row>
    <row r="23" spans="1:18" x14ac:dyDescent="0.3">
      <c r="A23" s="129">
        <v>10</v>
      </c>
      <c r="B23" s="54" t="s">
        <v>64</v>
      </c>
      <c r="C23" s="24">
        <v>10</v>
      </c>
      <c r="D23" s="25">
        <v>3</v>
      </c>
      <c r="E23" s="24">
        <v>13</v>
      </c>
      <c r="F23" s="56">
        <v>2</v>
      </c>
      <c r="G23" s="24">
        <v>6</v>
      </c>
      <c r="H23" s="25">
        <v>12</v>
      </c>
      <c r="I23" s="24">
        <v>11</v>
      </c>
      <c r="J23" s="25">
        <v>6</v>
      </c>
      <c r="K23" s="24">
        <v>16</v>
      </c>
      <c r="L23" s="56">
        <v>1</v>
      </c>
      <c r="M23" s="51">
        <v>10</v>
      </c>
      <c r="N23" s="70">
        <v>5</v>
      </c>
      <c r="O23" s="24">
        <v>12</v>
      </c>
      <c r="P23" s="25">
        <v>11</v>
      </c>
      <c r="Q23" s="20">
        <f t="shared" si="0"/>
        <v>40</v>
      </c>
      <c r="R23" s="20">
        <v>37</v>
      </c>
    </row>
    <row r="24" spans="1:18" x14ac:dyDescent="0.3">
      <c r="A24" s="20">
        <v>11</v>
      </c>
      <c r="B24" s="54" t="s">
        <v>30</v>
      </c>
      <c r="C24" s="24">
        <v>9</v>
      </c>
      <c r="D24" s="25">
        <v>4</v>
      </c>
      <c r="E24" s="24">
        <v>11</v>
      </c>
      <c r="F24" s="25">
        <v>4</v>
      </c>
      <c r="G24" s="24"/>
      <c r="H24" s="56"/>
      <c r="I24" s="24">
        <v>8</v>
      </c>
      <c r="J24" s="25">
        <v>9</v>
      </c>
      <c r="K24" s="24">
        <v>6</v>
      </c>
      <c r="L24" s="25">
        <v>11</v>
      </c>
      <c r="M24" s="51">
        <v>8</v>
      </c>
      <c r="N24" s="70">
        <v>7</v>
      </c>
      <c r="O24" s="24"/>
      <c r="P24" s="56"/>
      <c r="Q24" s="20">
        <f t="shared" si="0"/>
        <v>35</v>
      </c>
      <c r="R24" s="20">
        <v>35</v>
      </c>
    </row>
    <row r="25" spans="1:18" x14ac:dyDescent="0.3">
      <c r="A25" s="129">
        <v>12</v>
      </c>
      <c r="B25" s="54" t="s">
        <v>41</v>
      </c>
      <c r="C25" s="24">
        <v>12</v>
      </c>
      <c r="D25" s="56">
        <v>1</v>
      </c>
      <c r="E25" s="24">
        <v>10</v>
      </c>
      <c r="F25" s="25">
        <v>5</v>
      </c>
      <c r="G25" s="24">
        <v>11</v>
      </c>
      <c r="H25" s="25">
        <v>7</v>
      </c>
      <c r="I25" s="24">
        <v>9</v>
      </c>
      <c r="J25" s="25">
        <v>8</v>
      </c>
      <c r="K25" s="24">
        <v>15</v>
      </c>
      <c r="L25" s="56">
        <v>2</v>
      </c>
      <c r="M25" s="51">
        <v>12</v>
      </c>
      <c r="N25" s="70">
        <v>3</v>
      </c>
      <c r="O25" s="24">
        <v>13</v>
      </c>
      <c r="P25" s="25">
        <v>10</v>
      </c>
      <c r="Q25" s="20">
        <f t="shared" si="0"/>
        <v>36</v>
      </c>
      <c r="R25" s="20">
        <v>33</v>
      </c>
    </row>
    <row r="26" spans="1:18" x14ac:dyDescent="0.3">
      <c r="A26" s="20">
        <v>12</v>
      </c>
      <c r="B26" s="54" t="s">
        <v>36</v>
      </c>
      <c r="C26" s="24"/>
      <c r="D26" s="56"/>
      <c r="E26" s="24"/>
      <c r="F26" s="56"/>
      <c r="G26" s="24"/>
      <c r="H26" s="25"/>
      <c r="I26" s="24"/>
      <c r="J26" s="25"/>
      <c r="K26" s="24">
        <v>8</v>
      </c>
      <c r="L26" s="25">
        <v>9</v>
      </c>
      <c r="M26" s="51">
        <v>5</v>
      </c>
      <c r="N26" s="70">
        <v>10</v>
      </c>
      <c r="O26" s="24">
        <v>9</v>
      </c>
      <c r="P26" s="25">
        <v>14</v>
      </c>
      <c r="Q26" s="20">
        <f t="shared" si="0"/>
        <v>33</v>
      </c>
      <c r="R26" s="20">
        <v>33</v>
      </c>
    </row>
    <row r="27" spans="1:18" x14ac:dyDescent="0.3">
      <c r="A27" s="20">
        <v>14</v>
      </c>
      <c r="B27" s="54" t="s">
        <v>37</v>
      </c>
      <c r="C27" s="24"/>
      <c r="D27" s="56"/>
      <c r="E27" s="24">
        <v>5</v>
      </c>
      <c r="F27" s="25">
        <v>10</v>
      </c>
      <c r="G27" s="24"/>
      <c r="H27" s="56"/>
      <c r="I27" s="24">
        <v>7</v>
      </c>
      <c r="J27" s="25">
        <v>10</v>
      </c>
      <c r="K27" s="24">
        <v>7</v>
      </c>
      <c r="L27" s="25">
        <v>10</v>
      </c>
      <c r="M27" s="51"/>
      <c r="N27" s="70"/>
      <c r="O27" s="24"/>
      <c r="P27" s="25"/>
      <c r="Q27" s="20">
        <f t="shared" si="0"/>
        <v>30</v>
      </c>
      <c r="R27" s="20">
        <v>30</v>
      </c>
    </row>
    <row r="28" spans="1:18" x14ac:dyDescent="0.3">
      <c r="A28" s="20">
        <v>15</v>
      </c>
      <c r="B28" s="54" t="s">
        <v>62</v>
      </c>
      <c r="C28" s="24">
        <v>6</v>
      </c>
      <c r="D28" s="25">
        <v>7</v>
      </c>
      <c r="E28" s="24"/>
      <c r="F28" s="56"/>
      <c r="G28" s="24"/>
      <c r="H28" s="56"/>
      <c r="I28" s="24"/>
      <c r="J28" s="25"/>
      <c r="K28" s="24"/>
      <c r="L28" s="25"/>
      <c r="M28" s="51"/>
      <c r="N28" s="70"/>
      <c r="O28" s="24">
        <v>3</v>
      </c>
      <c r="P28" s="25">
        <v>21</v>
      </c>
      <c r="Q28" s="20">
        <f t="shared" si="0"/>
        <v>28</v>
      </c>
      <c r="R28" s="20">
        <v>28</v>
      </c>
    </row>
    <row r="29" spans="1:18" x14ac:dyDescent="0.3">
      <c r="A29" s="20">
        <v>16</v>
      </c>
      <c r="B29" s="54" t="s">
        <v>39</v>
      </c>
      <c r="C29" s="24"/>
      <c r="D29" s="56"/>
      <c r="E29" s="24"/>
      <c r="F29" s="56"/>
      <c r="G29" s="24"/>
      <c r="H29" s="25"/>
      <c r="I29" s="24">
        <v>13</v>
      </c>
      <c r="J29" s="25">
        <v>4</v>
      </c>
      <c r="K29" s="24">
        <v>13</v>
      </c>
      <c r="L29" s="25">
        <v>4</v>
      </c>
      <c r="M29" s="51"/>
      <c r="N29" s="70"/>
      <c r="O29" s="24">
        <v>5</v>
      </c>
      <c r="P29" s="25">
        <v>18</v>
      </c>
      <c r="Q29" s="20">
        <f t="shared" si="0"/>
        <v>26</v>
      </c>
      <c r="R29" s="20">
        <v>26</v>
      </c>
    </row>
    <row r="30" spans="1:18" x14ac:dyDescent="0.3">
      <c r="A30" s="20">
        <v>17</v>
      </c>
      <c r="B30" s="54" t="s">
        <v>70</v>
      </c>
      <c r="C30" s="24"/>
      <c r="D30" s="56"/>
      <c r="E30" s="24"/>
      <c r="F30" s="56"/>
      <c r="G30" s="24">
        <v>8</v>
      </c>
      <c r="H30" s="25">
        <v>10</v>
      </c>
      <c r="I30" s="24"/>
      <c r="J30" s="25"/>
      <c r="K30" s="24"/>
      <c r="L30" s="26"/>
      <c r="M30" s="51">
        <v>9</v>
      </c>
      <c r="N30" s="70">
        <v>6</v>
      </c>
      <c r="O30" s="24"/>
      <c r="P30" s="25"/>
      <c r="Q30" s="20">
        <f t="shared" si="0"/>
        <v>16</v>
      </c>
      <c r="R30" s="20">
        <v>16</v>
      </c>
    </row>
    <row r="31" spans="1:18" x14ac:dyDescent="0.3">
      <c r="A31" s="20">
        <v>18</v>
      </c>
      <c r="B31" s="130" t="s">
        <v>71</v>
      </c>
      <c r="C31" s="106"/>
      <c r="D31" s="62"/>
      <c r="E31" s="106"/>
      <c r="F31" s="62"/>
      <c r="G31" s="106">
        <v>10</v>
      </c>
      <c r="H31" s="107">
        <v>8</v>
      </c>
      <c r="I31" s="106">
        <v>10</v>
      </c>
      <c r="J31" s="107">
        <v>7</v>
      </c>
      <c r="K31" s="106"/>
      <c r="L31" s="131"/>
      <c r="M31" s="63"/>
      <c r="N31" s="107"/>
      <c r="O31" s="106"/>
      <c r="P31" s="107"/>
      <c r="Q31" s="20">
        <f t="shared" si="0"/>
        <v>15</v>
      </c>
      <c r="R31" s="105">
        <v>15</v>
      </c>
    </row>
    <row r="32" spans="1:18" x14ac:dyDescent="0.3">
      <c r="A32" s="20">
        <v>19</v>
      </c>
      <c r="B32" s="54" t="s">
        <v>81</v>
      </c>
      <c r="C32" s="24"/>
      <c r="D32" s="56"/>
      <c r="E32" s="24">
        <v>12</v>
      </c>
      <c r="F32" s="25">
        <v>3</v>
      </c>
      <c r="G32" s="24"/>
      <c r="H32" s="56"/>
      <c r="I32" s="24"/>
      <c r="J32" s="25"/>
      <c r="K32" s="24"/>
      <c r="L32" s="25"/>
      <c r="M32" s="51">
        <v>14</v>
      </c>
      <c r="N32" s="70">
        <v>1</v>
      </c>
      <c r="O32" s="24">
        <v>14</v>
      </c>
      <c r="P32" s="25">
        <v>9</v>
      </c>
      <c r="Q32" s="20">
        <f t="shared" si="0"/>
        <v>13</v>
      </c>
      <c r="R32" s="20">
        <v>13</v>
      </c>
    </row>
    <row r="33" spans="1:18" x14ac:dyDescent="0.3">
      <c r="A33" s="20">
        <v>19</v>
      </c>
      <c r="B33" s="21" t="s">
        <v>38</v>
      </c>
      <c r="C33" s="24"/>
      <c r="D33" s="56"/>
      <c r="E33" s="24">
        <v>3</v>
      </c>
      <c r="F33" s="25">
        <v>13</v>
      </c>
      <c r="G33" s="24"/>
      <c r="H33" s="56"/>
      <c r="I33" s="24"/>
      <c r="J33" s="25"/>
      <c r="K33" s="24"/>
      <c r="L33" s="26"/>
      <c r="M33" s="51"/>
      <c r="N33" s="70"/>
      <c r="O33" s="24"/>
      <c r="P33" s="25"/>
      <c r="Q33" s="20">
        <f t="shared" si="0"/>
        <v>13</v>
      </c>
      <c r="R33" s="20">
        <v>13</v>
      </c>
    </row>
    <row r="34" spans="1:18" x14ac:dyDescent="0.3">
      <c r="A34" s="20">
        <v>21</v>
      </c>
      <c r="B34" s="21" t="s">
        <v>26</v>
      </c>
      <c r="C34" s="24">
        <v>3</v>
      </c>
      <c r="D34" s="25">
        <v>11</v>
      </c>
      <c r="E34" s="24"/>
      <c r="F34" s="56"/>
      <c r="G34" s="24"/>
      <c r="H34" s="56"/>
      <c r="I34" s="24"/>
      <c r="J34" s="25"/>
      <c r="K34" s="24"/>
      <c r="L34" s="26"/>
      <c r="M34" s="51"/>
      <c r="N34" s="70"/>
      <c r="O34" s="24"/>
      <c r="P34" s="25"/>
      <c r="Q34" s="20">
        <f t="shared" si="0"/>
        <v>11</v>
      </c>
      <c r="R34" s="20">
        <v>11</v>
      </c>
    </row>
    <row r="35" spans="1:18" x14ac:dyDescent="0.3">
      <c r="A35" s="20">
        <v>22</v>
      </c>
      <c r="B35" s="21" t="s">
        <v>82</v>
      </c>
      <c r="C35" s="24"/>
      <c r="D35" s="25"/>
      <c r="E35" s="24">
        <v>14</v>
      </c>
      <c r="F35" s="25">
        <v>1</v>
      </c>
      <c r="G35" s="24"/>
      <c r="H35" s="25"/>
      <c r="I35" s="24"/>
      <c r="J35" s="25"/>
      <c r="K35" s="24"/>
      <c r="L35" s="25"/>
      <c r="M35" s="51">
        <v>13</v>
      </c>
      <c r="N35" s="70">
        <v>2</v>
      </c>
      <c r="O35" s="24">
        <v>17</v>
      </c>
      <c r="P35" s="25">
        <v>6</v>
      </c>
      <c r="Q35" s="20">
        <f t="shared" si="0"/>
        <v>9</v>
      </c>
      <c r="R35" s="20">
        <v>9</v>
      </c>
    </row>
    <row r="36" spans="1:18" x14ac:dyDescent="0.3">
      <c r="A36" s="20">
        <v>23</v>
      </c>
      <c r="B36" s="21" t="s">
        <v>75</v>
      </c>
      <c r="C36" s="24"/>
      <c r="D36" s="56"/>
      <c r="E36" s="24"/>
      <c r="F36" s="56"/>
      <c r="G36" s="24"/>
      <c r="H36" s="25"/>
      <c r="I36" s="24"/>
      <c r="J36" s="25"/>
      <c r="K36" s="24"/>
      <c r="L36" s="25"/>
      <c r="M36" s="51">
        <v>7</v>
      </c>
      <c r="N36" s="70">
        <v>8</v>
      </c>
      <c r="O36" s="24"/>
      <c r="P36" s="25"/>
      <c r="Q36" s="20">
        <f t="shared" si="0"/>
        <v>8</v>
      </c>
      <c r="R36" s="20">
        <v>8</v>
      </c>
    </row>
    <row r="37" spans="1:18" x14ac:dyDescent="0.3">
      <c r="A37" s="20">
        <v>23</v>
      </c>
      <c r="B37" s="21" t="s">
        <v>78</v>
      </c>
      <c r="C37" s="24"/>
      <c r="D37" s="56"/>
      <c r="E37" s="24"/>
      <c r="F37" s="56"/>
      <c r="G37" s="24"/>
      <c r="H37" s="25"/>
      <c r="I37" s="24"/>
      <c r="J37" s="25"/>
      <c r="K37" s="24">
        <v>9</v>
      </c>
      <c r="L37" s="25">
        <v>8</v>
      </c>
      <c r="M37" s="51"/>
      <c r="N37" s="70"/>
      <c r="O37" s="24"/>
      <c r="P37" s="25"/>
      <c r="Q37" s="20">
        <f t="shared" si="0"/>
        <v>8</v>
      </c>
      <c r="R37" s="20">
        <v>8</v>
      </c>
    </row>
    <row r="38" spans="1:18" x14ac:dyDescent="0.3">
      <c r="A38" s="20">
        <v>25</v>
      </c>
      <c r="B38" s="21" t="s">
        <v>79</v>
      </c>
      <c r="C38" s="24"/>
      <c r="D38" s="56"/>
      <c r="E38" s="24"/>
      <c r="F38" s="56"/>
      <c r="G38" s="24"/>
      <c r="H38" s="25"/>
      <c r="I38" s="24"/>
      <c r="J38" s="25"/>
      <c r="K38" s="24">
        <v>11</v>
      </c>
      <c r="L38" s="25">
        <v>6</v>
      </c>
      <c r="M38" s="51"/>
      <c r="N38" s="70"/>
      <c r="O38" s="24"/>
      <c r="P38" s="25"/>
      <c r="Q38" s="20">
        <f t="shared" si="0"/>
        <v>6</v>
      </c>
      <c r="R38" s="20">
        <v>6</v>
      </c>
    </row>
    <row r="39" spans="1:18" ht="13.5" thickBot="1" x14ac:dyDescent="0.35">
      <c r="A39" s="105">
        <v>26</v>
      </c>
      <c r="B39" s="132" t="s">
        <v>80</v>
      </c>
      <c r="C39" s="106"/>
      <c r="D39" s="62"/>
      <c r="E39" s="106"/>
      <c r="F39" s="62"/>
      <c r="G39" s="106"/>
      <c r="H39" s="107"/>
      <c r="I39" s="106"/>
      <c r="J39" s="107"/>
      <c r="K39" s="106">
        <v>12</v>
      </c>
      <c r="L39" s="107">
        <v>5</v>
      </c>
      <c r="M39" s="63"/>
      <c r="N39" s="108"/>
      <c r="O39" s="106"/>
      <c r="P39" s="107"/>
      <c r="Q39" s="105">
        <f t="shared" si="0"/>
        <v>5</v>
      </c>
      <c r="R39" s="105">
        <v>5</v>
      </c>
    </row>
    <row r="40" spans="1:18" ht="13.5" thickBot="1" x14ac:dyDescent="0.35">
      <c r="A40" s="1040" t="s">
        <v>65</v>
      </c>
      <c r="B40" s="1041"/>
      <c r="C40" s="1041"/>
      <c r="D40" s="1041"/>
      <c r="E40" s="1041"/>
      <c r="F40" s="1041"/>
      <c r="G40" s="1041"/>
      <c r="H40" s="1041"/>
      <c r="I40" s="1041"/>
      <c r="J40" s="1041"/>
      <c r="K40" s="1041"/>
      <c r="L40" s="1041"/>
      <c r="M40" s="1041"/>
      <c r="N40" s="1041"/>
      <c r="O40" s="1041"/>
      <c r="P40" s="1041"/>
      <c r="Q40" s="1041"/>
      <c r="R40" s="1042"/>
    </row>
    <row r="41" spans="1:18" x14ac:dyDescent="0.3">
      <c r="A41" s="39">
        <v>1</v>
      </c>
      <c r="B41" s="98" t="s">
        <v>49</v>
      </c>
      <c r="C41" s="72">
        <v>3</v>
      </c>
      <c r="D41" s="61">
        <v>6</v>
      </c>
      <c r="E41" s="72">
        <v>1</v>
      </c>
      <c r="F41" s="73">
        <v>9</v>
      </c>
      <c r="G41" s="72">
        <v>11</v>
      </c>
      <c r="H41" s="73">
        <v>7</v>
      </c>
      <c r="I41" s="72"/>
      <c r="J41" s="61"/>
      <c r="K41" s="133">
        <v>1</v>
      </c>
      <c r="L41" s="99">
        <v>13</v>
      </c>
      <c r="M41" s="53">
        <v>1</v>
      </c>
      <c r="N41" s="25">
        <v>13</v>
      </c>
      <c r="O41" s="80">
        <v>15</v>
      </c>
      <c r="P41" s="25">
        <v>8</v>
      </c>
      <c r="Q41" s="49">
        <f t="shared" ref="Q41:Q48" si="1">SUM(D41,F41,H41,J41,L41,N41,P41)</f>
        <v>56</v>
      </c>
      <c r="R41" s="49">
        <v>50</v>
      </c>
    </row>
    <row r="42" spans="1:18" x14ac:dyDescent="0.3">
      <c r="A42" s="40">
        <v>2</v>
      </c>
      <c r="B42" s="54" t="s">
        <v>35</v>
      </c>
      <c r="C42" s="24">
        <v>2</v>
      </c>
      <c r="D42" s="25">
        <v>9</v>
      </c>
      <c r="E42" s="24">
        <v>6</v>
      </c>
      <c r="F42" s="56">
        <v>1</v>
      </c>
      <c r="G42" s="24">
        <v>15</v>
      </c>
      <c r="H42" s="25">
        <v>3</v>
      </c>
      <c r="I42" s="24">
        <v>15</v>
      </c>
      <c r="J42" s="56">
        <v>2</v>
      </c>
      <c r="K42" s="101">
        <v>6</v>
      </c>
      <c r="L42" s="99">
        <v>3</v>
      </c>
      <c r="M42" s="51">
        <v>2</v>
      </c>
      <c r="N42" s="70">
        <v>9</v>
      </c>
      <c r="O42" s="24">
        <v>16</v>
      </c>
      <c r="P42" s="25">
        <v>7</v>
      </c>
      <c r="Q42" s="20">
        <f t="shared" si="1"/>
        <v>34</v>
      </c>
      <c r="R42" s="20">
        <v>31</v>
      </c>
    </row>
    <row r="43" spans="1:18" x14ac:dyDescent="0.3">
      <c r="A43" s="134">
        <v>3</v>
      </c>
      <c r="B43" s="54" t="s">
        <v>48</v>
      </c>
      <c r="C43" s="24">
        <v>1</v>
      </c>
      <c r="D43" s="25">
        <v>12</v>
      </c>
      <c r="E43" s="24">
        <v>3</v>
      </c>
      <c r="F43" s="25">
        <v>5</v>
      </c>
      <c r="G43" s="24">
        <v>14</v>
      </c>
      <c r="H43" s="25">
        <v>4</v>
      </c>
      <c r="I43" s="24">
        <v>16</v>
      </c>
      <c r="J43" s="56">
        <v>1</v>
      </c>
      <c r="K43" s="101">
        <v>7</v>
      </c>
      <c r="L43" s="135">
        <v>2</v>
      </c>
      <c r="M43" s="51">
        <v>6</v>
      </c>
      <c r="N43" s="70">
        <v>3</v>
      </c>
      <c r="O43" s="24">
        <v>20</v>
      </c>
      <c r="P43" s="25">
        <v>3</v>
      </c>
      <c r="Q43" s="20">
        <f t="shared" si="1"/>
        <v>30</v>
      </c>
      <c r="R43" s="20">
        <v>27</v>
      </c>
    </row>
    <row r="44" spans="1:18" x14ac:dyDescent="0.3">
      <c r="A44" s="20">
        <v>4</v>
      </c>
      <c r="B44" s="54" t="s">
        <v>52</v>
      </c>
      <c r="C44" s="24">
        <v>4</v>
      </c>
      <c r="D44" s="25">
        <v>4</v>
      </c>
      <c r="E44" s="24"/>
      <c r="F44" s="25"/>
      <c r="G44" s="80"/>
      <c r="H44" s="25"/>
      <c r="I44" s="103"/>
      <c r="J44" s="71"/>
      <c r="K44" s="101">
        <v>2</v>
      </c>
      <c r="L44" s="99">
        <v>10</v>
      </c>
      <c r="M44" s="51">
        <v>3</v>
      </c>
      <c r="N44" s="70">
        <v>7</v>
      </c>
      <c r="O44" s="24">
        <v>18</v>
      </c>
      <c r="P44" s="25">
        <v>5</v>
      </c>
      <c r="Q44" s="20">
        <f t="shared" si="1"/>
        <v>26</v>
      </c>
      <c r="R44" s="20">
        <v>26</v>
      </c>
    </row>
    <row r="45" spans="1:18" x14ac:dyDescent="0.3">
      <c r="A45" s="49">
        <v>5</v>
      </c>
      <c r="B45" s="54" t="s">
        <v>66</v>
      </c>
      <c r="C45" s="24">
        <v>7</v>
      </c>
      <c r="D45" s="56">
        <v>1</v>
      </c>
      <c r="E45" s="24">
        <v>2</v>
      </c>
      <c r="F45" s="25">
        <v>8</v>
      </c>
      <c r="G45" s="24">
        <v>16</v>
      </c>
      <c r="H45" s="25">
        <v>2</v>
      </c>
      <c r="I45" s="24"/>
      <c r="J45" s="56"/>
      <c r="K45" s="101">
        <v>4</v>
      </c>
      <c r="L45" s="99">
        <v>5</v>
      </c>
      <c r="M45" s="51">
        <v>5</v>
      </c>
      <c r="N45" s="70">
        <v>4</v>
      </c>
      <c r="O45" s="24">
        <v>19</v>
      </c>
      <c r="P45" s="25">
        <v>4</v>
      </c>
      <c r="Q45" s="20">
        <f t="shared" si="1"/>
        <v>24</v>
      </c>
      <c r="R45" s="20">
        <v>23</v>
      </c>
    </row>
    <row r="46" spans="1:18" x14ac:dyDescent="0.3">
      <c r="A46" s="20">
        <v>6</v>
      </c>
      <c r="B46" s="54" t="s">
        <v>42</v>
      </c>
      <c r="C46" s="24">
        <v>6</v>
      </c>
      <c r="D46" s="56">
        <v>2</v>
      </c>
      <c r="E46" s="24">
        <v>5</v>
      </c>
      <c r="F46" s="25">
        <v>2</v>
      </c>
      <c r="G46" s="24">
        <v>13</v>
      </c>
      <c r="H46" s="25">
        <v>5</v>
      </c>
      <c r="I46" s="24">
        <v>12</v>
      </c>
      <c r="J46" s="25">
        <v>5</v>
      </c>
      <c r="K46" s="101">
        <v>5</v>
      </c>
      <c r="L46" s="99">
        <v>4</v>
      </c>
      <c r="M46" s="51">
        <v>4</v>
      </c>
      <c r="N46" s="70">
        <v>5</v>
      </c>
      <c r="O46" s="24"/>
      <c r="P46" s="56"/>
      <c r="Q46" s="20">
        <f t="shared" si="1"/>
        <v>23</v>
      </c>
      <c r="R46" s="20">
        <v>21</v>
      </c>
    </row>
    <row r="47" spans="1:18" x14ac:dyDescent="0.3">
      <c r="A47" s="136">
        <v>7</v>
      </c>
      <c r="B47" s="54" t="s">
        <v>43</v>
      </c>
      <c r="C47" s="24">
        <v>5</v>
      </c>
      <c r="D47" s="25">
        <v>3</v>
      </c>
      <c r="E47" s="24">
        <v>3</v>
      </c>
      <c r="F47" s="25">
        <v>5</v>
      </c>
      <c r="G47" s="80">
        <v>17</v>
      </c>
      <c r="H47" s="56">
        <v>1</v>
      </c>
      <c r="I47" s="24">
        <v>14</v>
      </c>
      <c r="J47" s="25">
        <v>3</v>
      </c>
      <c r="K47" s="101">
        <v>3</v>
      </c>
      <c r="L47" s="99">
        <v>7</v>
      </c>
      <c r="M47" s="51">
        <v>7</v>
      </c>
      <c r="N47" s="70">
        <v>2</v>
      </c>
      <c r="O47" s="24">
        <v>22</v>
      </c>
      <c r="P47" s="56">
        <v>1</v>
      </c>
      <c r="Q47" s="20">
        <f t="shared" si="1"/>
        <v>22</v>
      </c>
      <c r="R47" s="20">
        <f>Q47-H47-P47</f>
        <v>20</v>
      </c>
    </row>
    <row r="48" spans="1:18" ht="13.5" thickBot="1" x14ac:dyDescent="0.35">
      <c r="A48" s="45">
        <v>8</v>
      </c>
      <c r="B48" s="55" t="s">
        <v>44</v>
      </c>
      <c r="C48" s="29"/>
      <c r="D48" s="30"/>
      <c r="E48" s="29"/>
      <c r="F48" s="30"/>
      <c r="G48" s="102"/>
      <c r="H48" s="58"/>
      <c r="I48" s="29"/>
      <c r="J48" s="137"/>
      <c r="K48" s="104">
        <v>8</v>
      </c>
      <c r="L48" s="100">
        <v>1</v>
      </c>
      <c r="M48" s="52">
        <v>8</v>
      </c>
      <c r="N48" s="81">
        <v>1</v>
      </c>
      <c r="O48" s="59">
        <v>21</v>
      </c>
      <c r="P48" s="60">
        <v>2</v>
      </c>
      <c r="Q48" s="45">
        <f t="shared" si="1"/>
        <v>4</v>
      </c>
      <c r="R48" s="45">
        <v>4</v>
      </c>
    </row>
  </sheetData>
  <mergeCells count="11">
    <mergeCell ref="K11:L11"/>
    <mergeCell ref="M11:N11"/>
    <mergeCell ref="A13:R13"/>
    <mergeCell ref="A40:R40"/>
    <mergeCell ref="Q11:Q12"/>
    <mergeCell ref="R11:R12"/>
    <mergeCell ref="O11:P11"/>
    <mergeCell ref="C11:D11"/>
    <mergeCell ref="E11:F11"/>
    <mergeCell ref="G11:H11"/>
    <mergeCell ref="I11:J11"/>
  </mergeCells>
  <pageMargins left="0.79" right="0.15" top="0.16" bottom="0.78740157499999996" header="0.51" footer="0.3"/>
  <pageSetup paperSize="9"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 codeName="Ark24"/>
  <dimension ref="A1:K39"/>
  <sheetViews>
    <sheetView zoomScale="80" zoomScaleNormal="80" workbookViewId="0">
      <selection activeCell="O26" sqref="O26"/>
    </sheetView>
  </sheetViews>
  <sheetFormatPr baseColWidth="10" defaultColWidth="9.1796875" defaultRowHeight="12.5" x14ac:dyDescent="0.25"/>
  <cols>
    <col min="1" max="1" width="4.26953125" customWidth="1"/>
    <col min="2" max="2" width="29.26953125" customWidth="1"/>
    <col min="3" max="10" width="4.26953125" bestFit="1" customWidth="1"/>
    <col min="11" max="11" width="6.453125" bestFit="1" customWidth="1"/>
    <col min="12" max="12" width="9.1796875" customWidth="1"/>
    <col min="13" max="13" width="12" customWidth="1"/>
  </cols>
  <sheetData>
    <row r="1" spans="1:11" ht="18.5" x14ac:dyDescent="0.45">
      <c r="A1" s="64" t="s">
        <v>40</v>
      </c>
      <c r="B1" s="43"/>
      <c r="C1" s="41"/>
      <c r="D1" s="41"/>
      <c r="E1" s="41"/>
      <c r="F1" s="44"/>
      <c r="G1" s="41"/>
      <c r="H1" s="44"/>
      <c r="I1" s="5"/>
      <c r="J1" s="41"/>
      <c r="K1" s="43"/>
    </row>
    <row r="2" spans="1:11" ht="15.5" x14ac:dyDescent="0.35">
      <c r="A2" s="13" t="s">
        <v>57</v>
      </c>
      <c r="B2" s="14"/>
      <c r="C2" s="5"/>
      <c r="D2" s="5"/>
      <c r="E2" s="5"/>
      <c r="F2" s="7"/>
      <c r="G2" s="5"/>
      <c r="H2" s="7"/>
      <c r="I2" s="5"/>
      <c r="J2" s="5"/>
      <c r="K2" s="6"/>
    </row>
    <row r="3" spans="1:11" ht="15.5" x14ac:dyDescent="0.35">
      <c r="A3" s="65" t="s">
        <v>58</v>
      </c>
      <c r="B3" s="6"/>
      <c r="C3" s="5"/>
      <c r="D3" s="5"/>
      <c r="E3" s="5"/>
      <c r="F3" s="7"/>
      <c r="G3" s="5"/>
      <c r="H3" s="7"/>
      <c r="I3" s="5"/>
      <c r="J3" s="5"/>
      <c r="K3" s="6"/>
    </row>
    <row r="4" spans="1:11" ht="15.5" x14ac:dyDescent="0.35">
      <c r="A4" s="13" t="s">
        <v>59</v>
      </c>
      <c r="B4" s="6"/>
      <c r="C4" s="5"/>
      <c r="D4" s="5"/>
      <c r="E4" s="5"/>
      <c r="F4" s="7"/>
      <c r="G4" s="5"/>
      <c r="H4" s="7"/>
      <c r="I4" s="5"/>
      <c r="J4" s="5"/>
      <c r="K4" s="6"/>
    </row>
    <row r="5" spans="1:11" ht="15.5" x14ac:dyDescent="0.35">
      <c r="A5" s="13" t="s">
        <v>8</v>
      </c>
      <c r="B5" s="6"/>
      <c r="C5" s="5"/>
      <c r="D5" s="5"/>
      <c r="E5" s="5"/>
      <c r="F5" s="7"/>
      <c r="G5" s="5"/>
      <c r="H5" s="7"/>
      <c r="I5" s="5"/>
      <c r="J5" s="5"/>
      <c r="K5" s="6"/>
    </row>
    <row r="6" spans="1:11" ht="15.5" x14ac:dyDescent="0.35">
      <c r="A6" s="13" t="s">
        <v>9</v>
      </c>
      <c r="B6" s="6"/>
      <c r="C6" s="5"/>
      <c r="D6" s="5"/>
      <c r="E6" s="5"/>
      <c r="F6" s="7"/>
      <c r="G6" s="5"/>
      <c r="H6" s="7"/>
      <c r="I6" s="5"/>
      <c r="J6" s="5"/>
      <c r="K6" s="6"/>
    </row>
    <row r="7" spans="1:11" ht="15.5" x14ac:dyDescent="0.35">
      <c r="A7" s="13" t="s">
        <v>14</v>
      </c>
      <c r="B7" s="6"/>
      <c r="C7" s="5"/>
      <c r="D7" s="5"/>
      <c r="E7" s="5"/>
      <c r="F7" s="7"/>
      <c r="G7" s="5"/>
      <c r="H7" s="7"/>
      <c r="I7" s="5"/>
      <c r="J7" s="5"/>
      <c r="K7" s="6"/>
    </row>
    <row r="8" spans="1:11" ht="15.5" x14ac:dyDescent="0.35">
      <c r="A8" s="66" t="s">
        <v>15</v>
      </c>
      <c r="C8" s="5"/>
      <c r="D8" s="5"/>
      <c r="E8" s="5"/>
      <c r="F8" s="7"/>
      <c r="G8" s="5"/>
      <c r="H8" s="7"/>
      <c r="I8" s="5"/>
      <c r="J8" s="5"/>
      <c r="K8" s="6"/>
    </row>
    <row r="9" spans="1:11" ht="15.5" x14ac:dyDescent="0.35">
      <c r="A9" s="13" t="s">
        <v>10</v>
      </c>
      <c r="B9" s="6"/>
      <c r="C9" s="5"/>
      <c r="D9" s="5"/>
      <c r="E9" s="5"/>
      <c r="F9" s="7"/>
      <c r="G9" s="5"/>
      <c r="H9" s="7"/>
      <c r="I9" s="5"/>
      <c r="J9" s="5"/>
      <c r="K9" s="6"/>
    </row>
    <row r="10" spans="1:11" ht="15.5" x14ac:dyDescent="0.35">
      <c r="A10" s="13" t="s">
        <v>46</v>
      </c>
      <c r="B10" s="6"/>
      <c r="C10" s="5"/>
      <c r="D10" s="5"/>
      <c r="E10" s="5"/>
      <c r="F10" s="7"/>
      <c r="G10" s="5"/>
      <c r="H10" s="7"/>
      <c r="I10" s="5"/>
      <c r="J10" s="5"/>
      <c r="K10" s="6"/>
    </row>
    <row r="11" spans="1:11" ht="15.5" x14ac:dyDescent="0.35">
      <c r="A11" s="67" t="s">
        <v>12</v>
      </c>
      <c r="B11" s="6"/>
      <c r="C11" s="5"/>
      <c r="D11" s="5"/>
      <c r="E11" s="5"/>
      <c r="F11" s="7"/>
      <c r="G11" s="5"/>
      <c r="H11" s="7"/>
      <c r="I11" s="5"/>
      <c r="J11" s="5"/>
      <c r="K11" s="6"/>
    </row>
    <row r="12" spans="1:11" ht="15.5" x14ac:dyDescent="0.35">
      <c r="A12" s="67" t="s">
        <v>13</v>
      </c>
      <c r="B12" s="6"/>
      <c r="C12" s="5"/>
      <c r="D12" s="5"/>
      <c r="E12" s="5"/>
      <c r="F12" s="7"/>
      <c r="G12" s="5"/>
      <c r="H12" s="7"/>
      <c r="I12" s="5"/>
      <c r="J12" s="5"/>
      <c r="K12" s="6"/>
    </row>
    <row r="13" spans="1:11" ht="2.25" customHeight="1" thickBot="1" x14ac:dyDescent="0.35">
      <c r="A13" s="34"/>
      <c r="B13" s="34"/>
      <c r="C13" s="36"/>
      <c r="D13" s="36"/>
      <c r="E13" s="36"/>
      <c r="F13" s="36"/>
      <c r="G13" s="35"/>
      <c r="H13" s="36"/>
      <c r="I13" s="42"/>
      <c r="J13" s="36"/>
      <c r="K13" s="36"/>
    </row>
    <row r="14" spans="1:11" ht="31.5" thickBot="1" x14ac:dyDescent="0.4">
      <c r="A14" s="82"/>
      <c r="B14" s="83"/>
      <c r="C14" s="1051">
        <v>40801</v>
      </c>
      <c r="D14" s="1052"/>
      <c r="E14" s="1051">
        <v>40836</v>
      </c>
      <c r="F14" s="1052"/>
      <c r="G14" s="1051">
        <v>40857</v>
      </c>
      <c r="H14" s="1052"/>
      <c r="I14" s="1051">
        <v>40885</v>
      </c>
      <c r="J14" s="1052"/>
      <c r="K14" s="84" t="s">
        <v>60</v>
      </c>
    </row>
    <row r="15" spans="1:11" ht="16" thickBot="1" x14ac:dyDescent="0.4">
      <c r="A15" s="109" t="s">
        <v>5</v>
      </c>
      <c r="B15" s="110" t="s">
        <v>3</v>
      </c>
      <c r="C15" s="111" t="s">
        <v>0</v>
      </c>
      <c r="D15" s="112" t="s">
        <v>1</v>
      </c>
      <c r="E15" s="111" t="s">
        <v>0</v>
      </c>
      <c r="F15" s="113" t="s">
        <v>1</v>
      </c>
      <c r="G15" s="111" t="s">
        <v>0</v>
      </c>
      <c r="H15" s="113" t="s">
        <v>1</v>
      </c>
      <c r="I15" s="111" t="s">
        <v>0</v>
      </c>
      <c r="J15" s="113" t="s">
        <v>1</v>
      </c>
      <c r="K15" s="114" t="s">
        <v>4</v>
      </c>
    </row>
    <row r="16" spans="1:11" ht="15.5" x14ac:dyDescent="0.35">
      <c r="A16" s="85">
        <v>1</v>
      </c>
      <c r="B16" s="115" t="s">
        <v>24</v>
      </c>
      <c r="C16" s="116">
        <v>2</v>
      </c>
      <c r="D16" s="117">
        <v>17</v>
      </c>
      <c r="E16" s="116">
        <v>4</v>
      </c>
      <c r="F16" s="118">
        <v>12</v>
      </c>
      <c r="G16" s="116">
        <v>1</v>
      </c>
      <c r="H16" s="118">
        <v>15</v>
      </c>
      <c r="I16" s="116">
        <v>2</v>
      </c>
      <c r="J16" s="118">
        <v>13</v>
      </c>
      <c r="K16" s="119">
        <f t="shared" ref="K16:K39" si="0">SUM(D16,F16,H16,J16)</f>
        <v>57</v>
      </c>
    </row>
    <row r="17" spans="1:11" ht="15.5" x14ac:dyDescent="0.35">
      <c r="A17" s="86">
        <v>2</v>
      </c>
      <c r="B17" s="87" t="s">
        <v>22</v>
      </c>
      <c r="C17" s="88">
        <v>1</v>
      </c>
      <c r="D17" s="95">
        <v>20</v>
      </c>
      <c r="E17" s="88">
        <v>1</v>
      </c>
      <c r="F17" s="89">
        <v>20</v>
      </c>
      <c r="G17" s="88"/>
      <c r="H17" s="89"/>
      <c r="I17" s="88">
        <v>1</v>
      </c>
      <c r="J17" s="89">
        <v>16</v>
      </c>
      <c r="K17" s="86">
        <f t="shared" si="0"/>
        <v>56</v>
      </c>
    </row>
    <row r="18" spans="1:11" ht="15.5" x14ac:dyDescent="0.35">
      <c r="A18" s="86">
        <v>3</v>
      </c>
      <c r="B18" s="96" t="s">
        <v>47</v>
      </c>
      <c r="C18" s="88">
        <v>4</v>
      </c>
      <c r="D18" s="95">
        <v>12</v>
      </c>
      <c r="E18" s="88">
        <v>10</v>
      </c>
      <c r="F18" s="89">
        <v>6</v>
      </c>
      <c r="G18" s="88">
        <v>2</v>
      </c>
      <c r="H18" s="89">
        <v>11</v>
      </c>
      <c r="I18" s="88"/>
      <c r="J18" s="89"/>
      <c r="K18" s="120">
        <f t="shared" si="0"/>
        <v>29</v>
      </c>
    </row>
    <row r="19" spans="1:11" ht="15.5" x14ac:dyDescent="0.35">
      <c r="A19" s="86">
        <v>4</v>
      </c>
      <c r="B19" s="87" t="s">
        <v>32</v>
      </c>
      <c r="C19" s="88">
        <v>3</v>
      </c>
      <c r="D19" s="95">
        <v>14</v>
      </c>
      <c r="E19" s="88">
        <v>3</v>
      </c>
      <c r="F19" s="89">
        <v>14</v>
      </c>
      <c r="G19" s="88"/>
      <c r="H19" s="89"/>
      <c r="I19" s="88"/>
      <c r="J19" s="89"/>
      <c r="K19" s="86">
        <f t="shared" si="0"/>
        <v>28</v>
      </c>
    </row>
    <row r="20" spans="1:11" ht="15.5" x14ac:dyDescent="0.35">
      <c r="A20" s="86">
        <v>5</v>
      </c>
      <c r="B20" s="87" t="s">
        <v>25</v>
      </c>
      <c r="C20" s="88">
        <v>8</v>
      </c>
      <c r="D20" s="95">
        <v>8</v>
      </c>
      <c r="E20" s="88">
        <v>9</v>
      </c>
      <c r="F20" s="89">
        <v>7</v>
      </c>
      <c r="G20" s="88">
        <v>8</v>
      </c>
      <c r="H20" s="89">
        <v>2</v>
      </c>
      <c r="I20" s="88">
        <v>3</v>
      </c>
      <c r="J20" s="89">
        <v>10</v>
      </c>
      <c r="K20" s="86">
        <f t="shared" si="0"/>
        <v>27</v>
      </c>
    </row>
    <row r="21" spans="1:11" ht="15.5" x14ac:dyDescent="0.35">
      <c r="A21" s="86">
        <v>5</v>
      </c>
      <c r="B21" s="87" t="s">
        <v>26</v>
      </c>
      <c r="C21" s="88">
        <v>7</v>
      </c>
      <c r="D21" s="95">
        <v>9</v>
      </c>
      <c r="E21" s="88">
        <v>11</v>
      </c>
      <c r="F21" s="89">
        <v>5</v>
      </c>
      <c r="G21" s="88"/>
      <c r="H21" s="89"/>
      <c r="I21" s="88">
        <v>4</v>
      </c>
      <c r="J21" s="89">
        <v>8</v>
      </c>
      <c r="K21" s="86">
        <f t="shared" si="0"/>
        <v>22</v>
      </c>
    </row>
    <row r="22" spans="1:11" ht="15.5" x14ac:dyDescent="0.35">
      <c r="A22" s="86">
        <v>7</v>
      </c>
      <c r="B22" s="87" t="s">
        <v>76</v>
      </c>
      <c r="C22" s="88">
        <v>11</v>
      </c>
      <c r="D22" s="95">
        <v>5</v>
      </c>
      <c r="E22" s="88">
        <v>14</v>
      </c>
      <c r="F22" s="89">
        <v>2</v>
      </c>
      <c r="G22" s="88">
        <v>3</v>
      </c>
      <c r="H22" s="89">
        <v>8</v>
      </c>
      <c r="I22" s="88">
        <v>6</v>
      </c>
      <c r="J22" s="89">
        <v>6</v>
      </c>
      <c r="K22" s="86">
        <f t="shared" si="0"/>
        <v>21</v>
      </c>
    </row>
    <row r="23" spans="1:11" ht="15.5" x14ac:dyDescent="0.35">
      <c r="A23" s="86">
        <v>7</v>
      </c>
      <c r="B23" s="96" t="s">
        <v>34</v>
      </c>
      <c r="C23" s="88">
        <v>10</v>
      </c>
      <c r="D23" s="95">
        <v>6</v>
      </c>
      <c r="E23" s="88">
        <v>13</v>
      </c>
      <c r="F23" s="89">
        <v>3</v>
      </c>
      <c r="G23" s="88">
        <v>4</v>
      </c>
      <c r="H23" s="89">
        <v>6</v>
      </c>
      <c r="I23" s="88">
        <v>7</v>
      </c>
      <c r="J23" s="89">
        <v>5</v>
      </c>
      <c r="K23" s="120">
        <f t="shared" si="0"/>
        <v>20</v>
      </c>
    </row>
    <row r="24" spans="1:11" ht="15.5" x14ac:dyDescent="0.35">
      <c r="A24" s="86">
        <v>9</v>
      </c>
      <c r="B24" s="87" t="s">
        <v>23</v>
      </c>
      <c r="C24" s="88"/>
      <c r="D24" s="95"/>
      <c r="E24" s="88">
        <v>2</v>
      </c>
      <c r="F24" s="89">
        <v>17</v>
      </c>
      <c r="G24" s="88"/>
      <c r="H24" s="89"/>
      <c r="I24" s="88"/>
      <c r="J24" s="89"/>
      <c r="K24" s="86">
        <f t="shared" si="0"/>
        <v>17</v>
      </c>
    </row>
    <row r="25" spans="1:11" ht="15.5" x14ac:dyDescent="0.35">
      <c r="A25" s="86">
        <v>10</v>
      </c>
      <c r="B25" s="87" t="s">
        <v>27</v>
      </c>
      <c r="C25" s="88">
        <v>6</v>
      </c>
      <c r="D25" s="95">
        <v>10</v>
      </c>
      <c r="E25" s="88"/>
      <c r="F25" s="89"/>
      <c r="G25" s="88"/>
      <c r="H25" s="89"/>
      <c r="I25" s="88">
        <v>9</v>
      </c>
      <c r="J25" s="89">
        <v>3</v>
      </c>
      <c r="K25" s="86">
        <f t="shared" si="0"/>
        <v>13</v>
      </c>
    </row>
    <row r="26" spans="1:11" ht="15.5" x14ac:dyDescent="0.35">
      <c r="A26" s="86">
        <v>11</v>
      </c>
      <c r="B26" s="87" t="s">
        <v>45</v>
      </c>
      <c r="C26" s="88">
        <v>5</v>
      </c>
      <c r="D26" s="95">
        <v>11</v>
      </c>
      <c r="E26" s="88"/>
      <c r="F26" s="89"/>
      <c r="G26" s="88">
        <v>9</v>
      </c>
      <c r="H26" s="89">
        <v>1</v>
      </c>
      <c r="I26" s="88"/>
      <c r="J26" s="89"/>
      <c r="K26" s="86">
        <f t="shared" si="0"/>
        <v>12</v>
      </c>
    </row>
    <row r="27" spans="1:11" ht="15.5" x14ac:dyDescent="0.35">
      <c r="A27" s="86">
        <v>12</v>
      </c>
      <c r="B27" s="87" t="s">
        <v>28</v>
      </c>
      <c r="C27" s="88">
        <v>9</v>
      </c>
      <c r="D27" s="95">
        <v>7</v>
      </c>
      <c r="E27" s="88"/>
      <c r="F27" s="89"/>
      <c r="G27" s="88"/>
      <c r="H27" s="89"/>
      <c r="I27" s="88">
        <v>8</v>
      </c>
      <c r="J27" s="89">
        <v>4</v>
      </c>
      <c r="K27" s="86">
        <f t="shared" si="0"/>
        <v>11</v>
      </c>
    </row>
    <row r="28" spans="1:11" ht="15.5" x14ac:dyDescent="0.35">
      <c r="A28" s="86">
        <v>12</v>
      </c>
      <c r="B28" s="87" t="s">
        <v>51</v>
      </c>
      <c r="C28" s="88"/>
      <c r="D28" s="95"/>
      <c r="E28" s="88">
        <v>5</v>
      </c>
      <c r="F28" s="89">
        <v>11</v>
      </c>
      <c r="G28" s="88"/>
      <c r="H28" s="89"/>
      <c r="I28" s="88"/>
      <c r="J28" s="89"/>
      <c r="K28" s="86">
        <f t="shared" si="0"/>
        <v>11</v>
      </c>
    </row>
    <row r="29" spans="1:11" ht="15.5" x14ac:dyDescent="0.35">
      <c r="A29" s="86">
        <v>14</v>
      </c>
      <c r="B29" s="87" t="s">
        <v>33</v>
      </c>
      <c r="C29" s="88"/>
      <c r="D29" s="97"/>
      <c r="E29" s="88"/>
      <c r="F29" s="90"/>
      <c r="G29" s="88">
        <v>7</v>
      </c>
      <c r="H29" s="89">
        <v>3</v>
      </c>
      <c r="I29" s="88">
        <v>5</v>
      </c>
      <c r="J29" s="89">
        <v>7</v>
      </c>
      <c r="K29" s="86">
        <f t="shared" si="0"/>
        <v>10</v>
      </c>
    </row>
    <row r="30" spans="1:11" ht="15.5" x14ac:dyDescent="0.35">
      <c r="A30" s="86">
        <v>14</v>
      </c>
      <c r="B30" s="87" t="s">
        <v>74</v>
      </c>
      <c r="C30" s="88"/>
      <c r="D30" s="95"/>
      <c r="E30" s="88">
        <v>6</v>
      </c>
      <c r="F30" s="89">
        <v>10</v>
      </c>
      <c r="G30" s="88"/>
      <c r="H30" s="89"/>
      <c r="I30" s="88"/>
      <c r="J30" s="89"/>
      <c r="K30" s="86">
        <f t="shared" si="0"/>
        <v>10</v>
      </c>
    </row>
    <row r="31" spans="1:11" ht="15.5" x14ac:dyDescent="0.35">
      <c r="A31" s="86">
        <v>16</v>
      </c>
      <c r="B31" s="87" t="s">
        <v>72</v>
      </c>
      <c r="C31" s="88">
        <v>13</v>
      </c>
      <c r="D31" s="95">
        <v>3</v>
      </c>
      <c r="E31" s="88"/>
      <c r="F31" s="89"/>
      <c r="G31" s="88">
        <v>6</v>
      </c>
      <c r="H31" s="89">
        <v>4</v>
      </c>
      <c r="I31" s="88">
        <v>10</v>
      </c>
      <c r="J31" s="89">
        <v>2</v>
      </c>
      <c r="K31" s="86">
        <f t="shared" si="0"/>
        <v>9</v>
      </c>
    </row>
    <row r="32" spans="1:11" ht="15.5" x14ac:dyDescent="0.35">
      <c r="A32" s="86">
        <v>16</v>
      </c>
      <c r="B32" s="87" t="s">
        <v>29</v>
      </c>
      <c r="C32" s="88"/>
      <c r="D32" s="95"/>
      <c r="E32" s="88">
        <v>7</v>
      </c>
      <c r="F32" s="89">
        <v>9</v>
      </c>
      <c r="G32" s="88"/>
      <c r="H32" s="89"/>
      <c r="I32" s="88"/>
      <c r="J32" s="89"/>
      <c r="K32" s="86">
        <f t="shared" si="0"/>
        <v>9</v>
      </c>
    </row>
    <row r="33" spans="1:11" ht="15.5" x14ac:dyDescent="0.35">
      <c r="A33" s="86">
        <v>18</v>
      </c>
      <c r="B33" s="87" t="s">
        <v>75</v>
      </c>
      <c r="C33" s="88"/>
      <c r="D33" s="95"/>
      <c r="E33" s="88">
        <v>8</v>
      </c>
      <c r="F33" s="89">
        <v>8</v>
      </c>
      <c r="G33" s="88"/>
      <c r="H33" s="89"/>
      <c r="I33" s="88"/>
      <c r="J33" s="89"/>
      <c r="K33" s="86">
        <f t="shared" si="0"/>
        <v>8</v>
      </c>
    </row>
    <row r="34" spans="1:11" ht="15.5" x14ac:dyDescent="0.35">
      <c r="A34" s="86">
        <v>19</v>
      </c>
      <c r="B34" s="87" t="s">
        <v>31</v>
      </c>
      <c r="C34" s="88"/>
      <c r="D34" s="97"/>
      <c r="E34" s="88"/>
      <c r="F34" s="90"/>
      <c r="G34" s="88">
        <v>5</v>
      </c>
      <c r="H34" s="89">
        <v>5</v>
      </c>
      <c r="I34" s="88"/>
      <c r="J34" s="90"/>
      <c r="K34" s="86">
        <f t="shared" si="0"/>
        <v>5</v>
      </c>
    </row>
    <row r="35" spans="1:11" ht="15.5" x14ac:dyDescent="0.35">
      <c r="A35" s="86">
        <v>20</v>
      </c>
      <c r="B35" s="87" t="s">
        <v>30</v>
      </c>
      <c r="C35" s="88"/>
      <c r="D35" s="97"/>
      <c r="E35" s="88">
        <v>12</v>
      </c>
      <c r="F35" s="89">
        <v>4</v>
      </c>
      <c r="G35" s="88"/>
      <c r="H35" s="89"/>
      <c r="I35" s="88"/>
      <c r="J35" s="89"/>
      <c r="K35" s="86">
        <f t="shared" si="0"/>
        <v>4</v>
      </c>
    </row>
    <row r="36" spans="1:11" ht="15.5" x14ac:dyDescent="0.35">
      <c r="A36" s="86">
        <v>20</v>
      </c>
      <c r="B36" s="87" t="s">
        <v>39</v>
      </c>
      <c r="C36" s="88">
        <v>12</v>
      </c>
      <c r="D36" s="95">
        <v>4</v>
      </c>
      <c r="E36" s="88"/>
      <c r="F36" s="89"/>
      <c r="G36" s="88"/>
      <c r="H36" s="89"/>
      <c r="I36" s="88"/>
      <c r="J36" s="89"/>
      <c r="K36" s="86">
        <f t="shared" si="0"/>
        <v>4</v>
      </c>
    </row>
    <row r="37" spans="1:11" ht="15.5" x14ac:dyDescent="0.35">
      <c r="A37" s="86">
        <v>22</v>
      </c>
      <c r="B37" s="87" t="s">
        <v>73</v>
      </c>
      <c r="C37" s="88">
        <v>15</v>
      </c>
      <c r="D37" s="95">
        <v>1</v>
      </c>
      <c r="E37" s="88">
        <v>15</v>
      </c>
      <c r="F37" s="89">
        <v>1</v>
      </c>
      <c r="G37" s="88"/>
      <c r="H37" s="89"/>
      <c r="I37" s="88"/>
      <c r="J37" s="89"/>
      <c r="K37" s="86">
        <f t="shared" si="0"/>
        <v>2</v>
      </c>
    </row>
    <row r="38" spans="1:11" ht="15.5" x14ac:dyDescent="0.35">
      <c r="A38" s="86">
        <v>22</v>
      </c>
      <c r="B38" s="121" t="s">
        <v>50</v>
      </c>
      <c r="C38" s="88">
        <v>14</v>
      </c>
      <c r="D38" s="89">
        <v>2</v>
      </c>
      <c r="E38" s="88"/>
      <c r="F38" s="90"/>
      <c r="G38" s="88"/>
      <c r="H38" s="90"/>
      <c r="I38" s="122"/>
      <c r="J38" s="90"/>
      <c r="K38" s="123">
        <f t="shared" si="0"/>
        <v>2</v>
      </c>
    </row>
    <row r="39" spans="1:11" ht="16" thickBot="1" x14ac:dyDescent="0.4">
      <c r="A39" s="91">
        <v>24</v>
      </c>
      <c r="B39" s="124" t="s">
        <v>36</v>
      </c>
      <c r="C39" s="92"/>
      <c r="D39" s="30"/>
      <c r="E39" s="92"/>
      <c r="F39" s="30"/>
      <c r="G39" s="92"/>
      <c r="H39" s="30"/>
      <c r="I39" s="92">
        <v>11</v>
      </c>
      <c r="J39" s="125">
        <v>1</v>
      </c>
      <c r="K39" s="91">
        <f t="shared" si="0"/>
        <v>1</v>
      </c>
    </row>
  </sheetData>
  <mergeCells count="4">
    <mergeCell ref="C14:D14"/>
    <mergeCell ref="E14:F14"/>
    <mergeCell ref="G14:H14"/>
    <mergeCell ref="I14:J14"/>
  </mergeCells>
  <pageMargins left="1.01" right="0.41" top="0.32" bottom="0.78740157499999996" header="0.18" footer="0.3"/>
  <pageSetup paperSize="9" orientation="portrait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 codeName="Ark25">
    <tabColor rgb="FFFF0000"/>
  </sheetPr>
  <dimension ref="A1:A26"/>
  <sheetViews>
    <sheetView workbookViewId="0">
      <selection activeCell="A17" sqref="A17"/>
    </sheetView>
  </sheetViews>
  <sheetFormatPr baseColWidth="10" defaultRowHeight="12.5" x14ac:dyDescent="0.25"/>
  <sheetData>
    <row r="1" spans="1:1" ht="13" x14ac:dyDescent="0.3">
      <c r="A1" s="54" t="s">
        <v>202</v>
      </c>
    </row>
    <row r="2" spans="1:1" ht="14.5" x14ac:dyDescent="0.4">
      <c r="A2" s="21" t="s">
        <v>191</v>
      </c>
    </row>
    <row r="3" spans="1:1" ht="13" x14ac:dyDescent="0.3">
      <c r="A3" s="98" t="s">
        <v>203</v>
      </c>
    </row>
    <row r="4" spans="1:1" ht="13" x14ac:dyDescent="0.3">
      <c r="A4" s="21" t="s">
        <v>32</v>
      </c>
    </row>
    <row r="5" spans="1:1" ht="13" x14ac:dyDescent="0.3">
      <c r="A5" s="54" t="s">
        <v>175</v>
      </c>
    </row>
    <row r="6" spans="1:1" ht="13" x14ac:dyDescent="0.3">
      <c r="A6" s="98" t="s">
        <v>172</v>
      </c>
    </row>
    <row r="7" spans="1:1" ht="13" x14ac:dyDescent="0.3">
      <c r="A7" s="98" t="s">
        <v>39</v>
      </c>
    </row>
    <row r="8" spans="1:1" ht="13" x14ac:dyDescent="0.3">
      <c r="A8" s="98" t="s">
        <v>47</v>
      </c>
    </row>
    <row r="9" spans="1:1" ht="13" x14ac:dyDescent="0.3">
      <c r="A9" s="21" t="s">
        <v>165</v>
      </c>
    </row>
    <row r="10" spans="1:1" ht="13" x14ac:dyDescent="0.3">
      <c r="A10" s="54" t="s">
        <v>185</v>
      </c>
    </row>
    <row r="11" spans="1:1" ht="13" x14ac:dyDescent="0.3">
      <c r="A11" s="130" t="s">
        <v>25</v>
      </c>
    </row>
    <row r="12" spans="1:1" ht="13" x14ac:dyDescent="0.3">
      <c r="A12" s="21" t="s">
        <v>35</v>
      </c>
    </row>
    <row r="13" spans="1:1" ht="13" x14ac:dyDescent="0.3">
      <c r="A13" s="98" t="s">
        <v>182</v>
      </c>
    </row>
    <row r="14" spans="1:1" ht="13" x14ac:dyDescent="0.3">
      <c r="A14" s="54" t="s">
        <v>26</v>
      </c>
    </row>
    <row r="15" spans="1:1" ht="13" x14ac:dyDescent="0.3">
      <c r="A15" s="193" t="s">
        <v>22</v>
      </c>
    </row>
    <row r="16" spans="1:1" ht="13" x14ac:dyDescent="0.3">
      <c r="A16" s="193" t="s">
        <v>27</v>
      </c>
    </row>
    <row r="17" spans="1:1" ht="13" x14ac:dyDescent="0.3">
      <c r="A17" s="21" t="s">
        <v>175</v>
      </c>
    </row>
    <row r="18" spans="1:1" ht="13" x14ac:dyDescent="0.3">
      <c r="A18" s="21" t="s">
        <v>206</v>
      </c>
    </row>
    <row r="19" spans="1:1" ht="13" x14ac:dyDescent="0.3">
      <c r="A19" s="21" t="s">
        <v>45</v>
      </c>
    </row>
    <row r="20" spans="1:1" ht="13" x14ac:dyDescent="0.3">
      <c r="A20" s="21" t="s">
        <v>217</v>
      </c>
    </row>
    <row r="21" spans="1:1" ht="13" x14ac:dyDescent="0.3">
      <c r="A21" s="21" t="s">
        <v>142</v>
      </c>
    </row>
    <row r="22" spans="1:1" ht="13" x14ac:dyDescent="0.3">
      <c r="A22" s="21" t="s">
        <v>110</v>
      </c>
    </row>
    <row r="23" spans="1:1" ht="13" x14ac:dyDescent="0.3">
      <c r="A23" s="21" t="s">
        <v>36</v>
      </c>
    </row>
    <row r="24" spans="1:1" ht="13" x14ac:dyDescent="0.3">
      <c r="A24" s="21" t="s">
        <v>27</v>
      </c>
    </row>
    <row r="25" spans="1:1" ht="13" x14ac:dyDescent="0.3">
      <c r="A25" s="165" t="s">
        <v>167</v>
      </c>
    </row>
    <row r="26" spans="1:1" ht="13.5" thickBot="1" x14ac:dyDescent="0.35">
      <c r="A26" s="5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6BED-E875-43E1-9922-8D7D5B957F14}">
  <sheetPr published="0">
    <tabColor rgb="FF00B050"/>
    <pageSetUpPr fitToPage="1"/>
  </sheetPr>
  <dimension ref="A1:M60"/>
  <sheetViews>
    <sheetView topLeftCell="A5" zoomScale="80" zoomScaleNormal="80" workbookViewId="0">
      <selection activeCell="C18" sqref="C18:D59"/>
    </sheetView>
  </sheetViews>
  <sheetFormatPr baseColWidth="10" defaultRowHeight="12.5" x14ac:dyDescent="0.25"/>
  <cols>
    <col min="1" max="1" width="5.81640625" customWidth="1"/>
    <col min="2" max="2" width="14.81640625" bestFit="1" customWidth="1"/>
    <col min="3" max="3" width="4.453125" bestFit="1" customWidth="1"/>
    <col min="4" max="4" width="4.6328125" bestFit="1" customWidth="1"/>
    <col min="5" max="5" width="4.08984375" customWidth="1"/>
    <col min="6" max="6" width="4.6328125" bestFit="1" customWidth="1"/>
    <col min="7" max="7" width="5.54296875" bestFit="1" customWidth="1"/>
    <col min="8" max="8" width="4.6328125" bestFit="1" customWidth="1"/>
    <col min="9" max="9" width="5.54296875" bestFit="1" customWidth="1"/>
    <col min="10" max="10" width="4.6328125" bestFit="1" customWidth="1"/>
    <col min="11" max="11" width="5" bestFit="1" customWidth="1"/>
    <col min="12" max="12" width="6" style="176" bestFit="1" customWidth="1"/>
    <col min="13" max="13" width="6.54296875" bestFit="1" customWidth="1"/>
  </cols>
  <sheetData>
    <row r="1" spans="1:13" ht="22.5" x14ac:dyDescent="0.45">
      <c r="A1" s="357" t="s">
        <v>231</v>
      </c>
      <c r="B1" s="43"/>
      <c r="C1" s="41"/>
      <c r="D1" s="41"/>
      <c r="E1" s="41"/>
      <c r="F1" s="41"/>
      <c r="G1" s="7"/>
      <c r="H1" s="7"/>
      <c r="I1" s="41"/>
      <c r="J1" s="44"/>
      <c r="K1" s="7"/>
      <c r="L1" s="5"/>
      <c r="M1" s="5"/>
    </row>
    <row r="2" spans="1:13" ht="22.5" x14ac:dyDescent="0.45">
      <c r="A2" s="357" t="s">
        <v>463</v>
      </c>
      <c r="B2" s="43"/>
      <c r="C2" s="41"/>
      <c r="D2" s="41"/>
      <c r="E2" s="41"/>
      <c r="F2" s="41"/>
      <c r="G2" s="7"/>
      <c r="H2" s="7"/>
      <c r="I2" s="41"/>
      <c r="J2" s="44"/>
      <c r="K2" s="7"/>
      <c r="L2" s="5"/>
      <c r="M2" s="5"/>
    </row>
    <row r="3" spans="1:13" ht="26" x14ac:dyDescent="0.6">
      <c r="A3" s="13" t="s">
        <v>332</v>
      </c>
      <c r="B3" s="14"/>
      <c r="C3" s="5"/>
      <c r="D3" s="5"/>
      <c r="E3" s="5"/>
      <c r="F3" s="5"/>
      <c r="G3" s="7"/>
      <c r="H3" s="7"/>
      <c r="I3" s="5"/>
      <c r="J3" s="7"/>
      <c r="K3" s="7"/>
      <c r="L3" s="5"/>
      <c r="M3" s="5"/>
    </row>
    <row r="4" spans="1:13" ht="21" x14ac:dyDescent="0.5">
      <c r="A4" s="584" t="s">
        <v>500</v>
      </c>
      <c r="B4" s="14"/>
      <c r="C4" s="5"/>
      <c r="D4" s="5"/>
      <c r="E4" s="5"/>
      <c r="F4" s="5"/>
      <c r="G4" s="7"/>
      <c r="H4" s="7"/>
      <c r="I4" s="5"/>
      <c r="J4" s="7"/>
      <c r="K4" s="7"/>
      <c r="L4" s="5"/>
      <c r="M4" s="5"/>
    </row>
    <row r="5" spans="1:13" ht="14.5" x14ac:dyDescent="0.35">
      <c r="A5" s="46" t="s">
        <v>464</v>
      </c>
      <c r="B5" s="837"/>
      <c r="C5" s="838"/>
      <c r="D5" s="838"/>
      <c r="E5" s="838"/>
      <c r="F5" s="838"/>
      <c r="G5" s="839"/>
      <c r="H5" s="839"/>
      <c r="I5" s="838"/>
      <c r="J5" s="839"/>
      <c r="K5" s="839"/>
      <c r="L5" s="838"/>
      <c r="M5" s="838"/>
    </row>
    <row r="6" spans="1:13" ht="14.5" x14ac:dyDescent="0.35">
      <c r="A6" s="46" t="s">
        <v>493</v>
      </c>
      <c r="B6" s="837"/>
      <c r="C6" s="838"/>
      <c r="D6" s="838"/>
      <c r="E6" s="840" t="s">
        <v>406</v>
      </c>
      <c r="F6" s="841" t="s">
        <v>407</v>
      </c>
      <c r="G6" s="840" t="s">
        <v>406</v>
      </c>
      <c r="H6" s="841" t="s">
        <v>407</v>
      </c>
      <c r="I6" s="840" t="s">
        <v>406</v>
      </c>
      <c r="J6" s="841" t="s">
        <v>407</v>
      </c>
      <c r="K6" s="840" t="s">
        <v>406</v>
      </c>
      <c r="L6" s="855" t="s">
        <v>407</v>
      </c>
      <c r="M6" s="838"/>
    </row>
    <row r="7" spans="1:13" ht="14.5" x14ac:dyDescent="0.35">
      <c r="A7" s="46" t="s">
        <v>494</v>
      </c>
      <c r="B7" s="46"/>
      <c r="C7" s="46"/>
      <c r="D7" s="842"/>
      <c r="E7" s="840">
        <v>1</v>
      </c>
      <c r="F7" s="841">
        <v>32</v>
      </c>
      <c r="G7" s="840">
        <v>7</v>
      </c>
      <c r="H7" s="843">
        <v>17</v>
      </c>
      <c r="I7" s="840">
        <v>13</v>
      </c>
      <c r="J7" s="841">
        <v>11</v>
      </c>
      <c r="K7" s="840">
        <v>19</v>
      </c>
      <c r="L7" s="855">
        <v>5</v>
      </c>
      <c r="M7" s="354"/>
    </row>
    <row r="8" spans="1:13" ht="14.5" x14ac:dyDescent="0.35">
      <c r="A8" s="46" t="s">
        <v>495</v>
      </c>
      <c r="B8" s="46"/>
      <c r="C8" s="46"/>
      <c r="D8" s="844"/>
      <c r="E8" s="840">
        <v>2</v>
      </c>
      <c r="F8" s="841">
        <v>28</v>
      </c>
      <c r="G8" s="840">
        <v>8</v>
      </c>
      <c r="H8" s="841">
        <v>16</v>
      </c>
      <c r="I8" s="840">
        <v>14</v>
      </c>
      <c r="J8" s="841">
        <v>10</v>
      </c>
      <c r="K8" s="840">
        <v>20</v>
      </c>
      <c r="L8" s="855">
        <v>4</v>
      </c>
      <c r="M8" s="354"/>
    </row>
    <row r="9" spans="1:13" ht="14.5" x14ac:dyDescent="0.35">
      <c r="A9" s="354"/>
      <c r="B9" s="354"/>
      <c r="C9" s="844"/>
      <c r="D9" s="844"/>
      <c r="E9" s="840">
        <v>3</v>
      </c>
      <c r="F9" s="841">
        <v>24</v>
      </c>
      <c r="G9" s="840">
        <v>9</v>
      </c>
      <c r="H9" s="841">
        <v>15</v>
      </c>
      <c r="I9" s="840">
        <v>15</v>
      </c>
      <c r="J9" s="841">
        <v>9</v>
      </c>
      <c r="K9" s="840">
        <v>21</v>
      </c>
      <c r="L9" s="855">
        <v>3</v>
      </c>
      <c r="M9" s="354"/>
    </row>
    <row r="10" spans="1:13" ht="14.5" x14ac:dyDescent="0.35">
      <c r="A10" s="1011" t="s">
        <v>385</v>
      </c>
      <c r="B10" s="1011"/>
      <c r="C10" s="1011"/>
      <c r="D10" s="844"/>
      <c r="E10" s="840">
        <v>4</v>
      </c>
      <c r="F10" s="841">
        <v>20</v>
      </c>
      <c r="G10" s="840">
        <v>10</v>
      </c>
      <c r="H10" s="841">
        <v>14</v>
      </c>
      <c r="I10" s="840">
        <v>16</v>
      </c>
      <c r="J10" s="841">
        <v>8</v>
      </c>
      <c r="K10" s="840">
        <v>22</v>
      </c>
      <c r="L10" s="855">
        <v>2</v>
      </c>
      <c r="M10" s="354"/>
    </row>
    <row r="11" spans="1:13" ht="14.5" x14ac:dyDescent="0.35">
      <c r="A11" s="354"/>
      <c r="B11" s="354"/>
      <c r="C11" s="844"/>
      <c r="D11" s="844"/>
      <c r="E11" s="840">
        <v>5</v>
      </c>
      <c r="F11" s="841">
        <v>19</v>
      </c>
      <c r="G11" s="840">
        <v>11</v>
      </c>
      <c r="H11" s="841">
        <v>13</v>
      </c>
      <c r="I11" s="840">
        <v>17</v>
      </c>
      <c r="J11" s="841">
        <v>7</v>
      </c>
      <c r="K11" s="840" t="s">
        <v>409</v>
      </c>
      <c r="L11" s="855">
        <v>1</v>
      </c>
      <c r="M11" s="354"/>
    </row>
    <row r="12" spans="1:13" ht="14.5" x14ac:dyDescent="0.35">
      <c r="A12" s="354"/>
      <c r="B12" s="354"/>
      <c r="C12" s="844"/>
      <c r="D12" s="844"/>
      <c r="E12" s="840">
        <v>6</v>
      </c>
      <c r="F12" s="841">
        <v>18</v>
      </c>
      <c r="G12" s="840">
        <v>12</v>
      </c>
      <c r="H12" s="841">
        <v>12</v>
      </c>
      <c r="I12" s="840">
        <v>18</v>
      </c>
      <c r="J12" s="841">
        <v>6</v>
      </c>
      <c r="K12" s="840"/>
      <c r="L12" s="855"/>
      <c r="M12" s="354"/>
    </row>
    <row r="13" spans="1:13" ht="14.5" x14ac:dyDescent="0.35">
      <c r="A13" s="46" t="s">
        <v>496</v>
      </c>
      <c r="B13" s="837"/>
      <c r="C13" s="838"/>
      <c r="D13" s="838"/>
      <c r="E13" s="838"/>
      <c r="F13" s="838"/>
      <c r="G13" s="839"/>
      <c r="H13" s="839"/>
      <c r="I13" s="838"/>
      <c r="J13" s="839"/>
      <c r="K13" s="839"/>
      <c r="L13" s="838"/>
      <c r="M13" s="354"/>
    </row>
    <row r="14" spans="1:13" ht="14.5" x14ac:dyDescent="0.35">
      <c r="A14" s="845" t="s">
        <v>497</v>
      </c>
      <c r="B14" s="846"/>
      <c r="C14" s="839"/>
      <c r="D14" s="839"/>
      <c r="E14" s="839"/>
      <c r="F14" s="839"/>
      <c r="G14" s="839"/>
      <c r="H14" s="839"/>
      <c r="I14" s="839"/>
      <c r="J14" s="839"/>
      <c r="K14" s="839"/>
      <c r="L14" s="839"/>
      <c r="M14" s="839"/>
    </row>
    <row r="15" spans="1:13" ht="15" thickBot="1" x14ac:dyDescent="0.4">
      <c r="A15" s="847" t="s">
        <v>498</v>
      </c>
      <c r="B15" s="848"/>
      <c r="C15" s="849"/>
      <c r="D15" s="849"/>
      <c r="E15" s="849"/>
      <c r="F15" s="849"/>
      <c r="G15" s="849"/>
      <c r="H15" s="849"/>
      <c r="I15" s="849"/>
      <c r="J15" s="849"/>
      <c r="K15" s="839"/>
      <c r="L15" s="849"/>
      <c r="M15" s="849"/>
    </row>
    <row r="16" spans="1:13" s="176" customFormat="1" ht="13.5" thickBot="1" x14ac:dyDescent="0.35">
      <c r="A16" s="68"/>
      <c r="B16" s="10"/>
      <c r="C16" s="850"/>
      <c r="D16" s="850"/>
      <c r="E16" s="1012">
        <v>43706</v>
      </c>
      <c r="F16" s="1013"/>
      <c r="G16" s="1012">
        <v>43727</v>
      </c>
      <c r="H16" s="1013"/>
      <c r="I16" s="1012">
        <v>43762</v>
      </c>
      <c r="J16" s="1013"/>
      <c r="K16" s="1012">
        <v>43790</v>
      </c>
      <c r="L16" s="1013"/>
      <c r="M16" s="28" t="s">
        <v>60</v>
      </c>
    </row>
    <row r="17" spans="1:13" ht="15" thickBot="1" x14ac:dyDescent="0.3">
      <c r="A17" s="602" t="s">
        <v>5</v>
      </c>
      <c r="B17" s="603" t="s">
        <v>3</v>
      </c>
      <c r="C17" s="649"/>
      <c r="D17" s="649"/>
      <c r="E17" s="784" t="s">
        <v>346</v>
      </c>
      <c r="F17" s="785" t="s">
        <v>1</v>
      </c>
      <c r="G17" s="784" t="s">
        <v>346</v>
      </c>
      <c r="H17" s="785" t="s">
        <v>1</v>
      </c>
      <c r="I17" s="784" t="s">
        <v>346</v>
      </c>
      <c r="J17" s="785" t="s">
        <v>1</v>
      </c>
      <c r="K17" s="782" t="s">
        <v>346</v>
      </c>
      <c r="L17" s="781" t="s">
        <v>1</v>
      </c>
      <c r="M17" s="606" t="s">
        <v>4</v>
      </c>
    </row>
    <row r="18" spans="1:13" ht="14.5" x14ac:dyDescent="0.35">
      <c r="A18" s="534">
        <v>1</v>
      </c>
      <c r="B18" s="795" t="s">
        <v>23</v>
      </c>
      <c r="C18" s="796" t="s">
        <v>373</v>
      </c>
      <c r="D18" s="796" t="s">
        <v>471</v>
      </c>
      <c r="E18" s="797">
        <v>1</v>
      </c>
      <c r="F18" s="798">
        <v>32</v>
      </c>
      <c r="G18" s="797">
        <v>1</v>
      </c>
      <c r="H18" s="798">
        <v>32</v>
      </c>
      <c r="I18" s="797">
        <v>2</v>
      </c>
      <c r="J18" s="799">
        <v>28</v>
      </c>
      <c r="K18" s="803">
        <v>2</v>
      </c>
      <c r="L18" s="856">
        <v>28</v>
      </c>
      <c r="M18" s="800">
        <f t="shared" ref="M18:M60" si="0">SUM(F18,H18,L18,J18)</f>
        <v>120</v>
      </c>
    </row>
    <row r="19" spans="1:13" ht="14.5" x14ac:dyDescent="0.35">
      <c r="A19" s="611">
        <v>2</v>
      </c>
      <c r="B19" s="873" t="s">
        <v>22</v>
      </c>
      <c r="C19" s="802" t="s">
        <v>370</v>
      </c>
      <c r="D19" s="802" t="s">
        <v>471</v>
      </c>
      <c r="E19" s="803">
        <v>2</v>
      </c>
      <c r="F19" s="804">
        <v>28</v>
      </c>
      <c r="G19" s="805"/>
      <c r="H19" s="807"/>
      <c r="I19" s="803">
        <v>1</v>
      </c>
      <c r="J19" s="816">
        <v>32</v>
      </c>
      <c r="K19" s="805">
        <v>1</v>
      </c>
      <c r="L19" s="807">
        <v>32</v>
      </c>
      <c r="M19" s="800">
        <f t="shared" si="0"/>
        <v>92</v>
      </c>
    </row>
    <row r="20" spans="1:13" ht="14.5" x14ac:dyDescent="0.35">
      <c r="A20" s="611">
        <v>3</v>
      </c>
      <c r="B20" s="863" t="s">
        <v>66</v>
      </c>
      <c r="C20" s="802" t="s">
        <v>440</v>
      </c>
      <c r="D20" s="802" t="s">
        <v>471</v>
      </c>
      <c r="E20" s="803">
        <v>3</v>
      </c>
      <c r="F20" s="804">
        <v>24</v>
      </c>
      <c r="G20" s="803">
        <v>6</v>
      </c>
      <c r="H20" s="804">
        <v>18</v>
      </c>
      <c r="I20" s="803">
        <v>8</v>
      </c>
      <c r="J20" s="808">
        <v>16</v>
      </c>
      <c r="K20" s="803">
        <v>3</v>
      </c>
      <c r="L20" s="284">
        <v>24</v>
      </c>
      <c r="M20" s="800">
        <f t="shared" si="0"/>
        <v>82</v>
      </c>
    </row>
    <row r="21" spans="1:13" ht="14.5" x14ac:dyDescent="0.35">
      <c r="A21" s="611">
        <v>4</v>
      </c>
      <c r="B21" s="810" t="s">
        <v>41</v>
      </c>
      <c r="C21" s="801" t="s">
        <v>370</v>
      </c>
      <c r="D21" s="802" t="s">
        <v>471</v>
      </c>
      <c r="E21" s="803">
        <v>6</v>
      </c>
      <c r="F21" s="804">
        <v>18</v>
      </c>
      <c r="G21" s="803">
        <v>2</v>
      </c>
      <c r="H21" s="804">
        <v>28</v>
      </c>
      <c r="I21" s="803">
        <v>5</v>
      </c>
      <c r="J21" s="835">
        <v>19</v>
      </c>
      <c r="K21" s="803">
        <v>8</v>
      </c>
      <c r="L21" s="856">
        <v>16</v>
      </c>
      <c r="M21" s="800">
        <f t="shared" si="0"/>
        <v>81</v>
      </c>
    </row>
    <row r="22" spans="1:13" ht="14.5" x14ac:dyDescent="0.35">
      <c r="A22" s="611">
        <v>5</v>
      </c>
      <c r="B22" s="809" t="s">
        <v>193</v>
      </c>
      <c r="C22" s="802" t="s">
        <v>370</v>
      </c>
      <c r="D22" s="802" t="s">
        <v>471</v>
      </c>
      <c r="E22" s="803">
        <v>7</v>
      </c>
      <c r="F22" s="804">
        <v>17</v>
      </c>
      <c r="G22" s="803">
        <v>5</v>
      </c>
      <c r="H22" s="804">
        <v>19</v>
      </c>
      <c r="I22" s="803">
        <v>13</v>
      </c>
      <c r="J22" s="808">
        <v>11</v>
      </c>
      <c r="K22" s="803">
        <v>5</v>
      </c>
      <c r="L22" s="284">
        <v>19</v>
      </c>
      <c r="M22" s="800">
        <f t="shared" si="0"/>
        <v>66</v>
      </c>
    </row>
    <row r="23" spans="1:13" ht="14.5" x14ac:dyDescent="0.35">
      <c r="A23" s="611">
        <v>6</v>
      </c>
      <c r="B23" s="864" t="s">
        <v>108</v>
      </c>
      <c r="C23" s="866" t="s">
        <v>370</v>
      </c>
      <c r="D23" s="802" t="s">
        <v>471</v>
      </c>
      <c r="E23" s="803">
        <v>5</v>
      </c>
      <c r="F23" s="804">
        <v>19</v>
      </c>
      <c r="G23" s="805"/>
      <c r="H23" s="807"/>
      <c r="I23" s="803">
        <v>4</v>
      </c>
      <c r="J23" s="808">
        <v>20</v>
      </c>
      <c r="K23" s="803">
        <v>4</v>
      </c>
      <c r="L23" s="808">
        <v>20</v>
      </c>
      <c r="M23" s="800">
        <f t="shared" si="0"/>
        <v>59</v>
      </c>
    </row>
    <row r="24" spans="1:13" ht="14.5" x14ac:dyDescent="0.35">
      <c r="A24" s="611">
        <v>7</v>
      </c>
      <c r="B24" s="809" t="s">
        <v>226</v>
      </c>
      <c r="C24" s="802" t="s">
        <v>371</v>
      </c>
      <c r="D24" s="802" t="s">
        <v>471</v>
      </c>
      <c r="E24" s="803">
        <v>9</v>
      </c>
      <c r="F24" s="804">
        <v>15</v>
      </c>
      <c r="G24" s="803">
        <v>11</v>
      </c>
      <c r="H24" s="804">
        <v>13</v>
      </c>
      <c r="I24" s="803">
        <v>12</v>
      </c>
      <c r="J24" s="808">
        <v>12</v>
      </c>
      <c r="K24" s="803">
        <v>9</v>
      </c>
      <c r="L24" s="856">
        <v>15</v>
      </c>
      <c r="M24" s="800">
        <f t="shared" si="0"/>
        <v>55</v>
      </c>
    </row>
    <row r="25" spans="1:13" ht="14.5" x14ac:dyDescent="0.35">
      <c r="A25" s="611">
        <v>8</v>
      </c>
      <c r="B25" s="809" t="s">
        <v>185</v>
      </c>
      <c r="C25" s="802" t="s">
        <v>373</v>
      </c>
      <c r="D25" s="802" t="s">
        <v>471</v>
      </c>
      <c r="E25" s="803">
        <v>4</v>
      </c>
      <c r="F25" s="804">
        <v>20</v>
      </c>
      <c r="G25" s="803">
        <v>8</v>
      </c>
      <c r="H25" s="804">
        <v>16</v>
      </c>
      <c r="I25" s="803">
        <v>7</v>
      </c>
      <c r="J25" s="808">
        <v>17</v>
      </c>
      <c r="K25" s="805"/>
      <c r="L25" s="807"/>
      <c r="M25" s="800">
        <f t="shared" si="0"/>
        <v>53</v>
      </c>
    </row>
    <row r="26" spans="1:13" ht="14.5" x14ac:dyDescent="0.35">
      <c r="A26" s="611">
        <v>9</v>
      </c>
      <c r="B26" s="809" t="s">
        <v>25</v>
      </c>
      <c r="C26" s="802" t="s">
        <v>373</v>
      </c>
      <c r="D26" s="802" t="s">
        <v>471</v>
      </c>
      <c r="E26" s="803">
        <v>8</v>
      </c>
      <c r="F26" s="804">
        <v>16</v>
      </c>
      <c r="G26" s="803">
        <v>9</v>
      </c>
      <c r="H26" s="804">
        <v>15</v>
      </c>
      <c r="I26" s="803">
        <v>6</v>
      </c>
      <c r="J26" s="808">
        <v>18</v>
      </c>
      <c r="K26" s="805"/>
      <c r="L26" s="806"/>
      <c r="M26" s="800">
        <f t="shared" si="0"/>
        <v>49</v>
      </c>
    </row>
    <row r="27" spans="1:13" ht="14.5" x14ac:dyDescent="0.35">
      <c r="A27" s="611">
        <v>10</v>
      </c>
      <c r="B27" s="809" t="s">
        <v>468</v>
      </c>
      <c r="C27" s="802" t="s">
        <v>374</v>
      </c>
      <c r="D27" s="802" t="s">
        <v>471</v>
      </c>
      <c r="E27" s="803">
        <v>15</v>
      </c>
      <c r="F27" s="804">
        <v>9</v>
      </c>
      <c r="G27" s="803">
        <v>14</v>
      </c>
      <c r="H27" s="804">
        <v>10</v>
      </c>
      <c r="I27" s="803">
        <v>19</v>
      </c>
      <c r="J27" s="808">
        <v>5</v>
      </c>
      <c r="K27" s="803">
        <v>7</v>
      </c>
      <c r="L27" s="284">
        <v>17</v>
      </c>
      <c r="M27" s="800">
        <f t="shared" si="0"/>
        <v>41</v>
      </c>
    </row>
    <row r="28" spans="1:13" ht="14.5" x14ac:dyDescent="0.35">
      <c r="A28" s="611">
        <v>11</v>
      </c>
      <c r="B28" s="809" t="s">
        <v>480</v>
      </c>
      <c r="C28" s="802" t="s">
        <v>370</v>
      </c>
      <c r="D28" s="802" t="s">
        <v>481</v>
      </c>
      <c r="E28" s="805"/>
      <c r="F28" s="807"/>
      <c r="G28" s="803">
        <v>3</v>
      </c>
      <c r="H28" s="804">
        <v>24</v>
      </c>
      <c r="I28" s="803">
        <v>10</v>
      </c>
      <c r="J28" s="808">
        <v>14</v>
      </c>
      <c r="K28" s="805"/>
      <c r="L28" s="806"/>
      <c r="M28" s="800">
        <f t="shared" si="0"/>
        <v>38</v>
      </c>
    </row>
    <row r="29" spans="1:13" ht="14.5" x14ac:dyDescent="0.35">
      <c r="A29" s="611">
        <v>12</v>
      </c>
      <c r="B29" s="811" t="s">
        <v>475</v>
      </c>
      <c r="C29" s="801" t="s">
        <v>370</v>
      </c>
      <c r="D29" s="801" t="s">
        <v>471</v>
      </c>
      <c r="E29" s="793"/>
      <c r="F29" s="812"/>
      <c r="G29" s="813">
        <v>4</v>
      </c>
      <c r="H29" s="804">
        <v>20</v>
      </c>
      <c r="I29" s="103">
        <v>9</v>
      </c>
      <c r="J29" s="284">
        <v>15</v>
      </c>
      <c r="K29" s="793"/>
      <c r="L29" s="814"/>
      <c r="M29" s="800">
        <f t="shared" si="0"/>
        <v>35</v>
      </c>
    </row>
    <row r="30" spans="1:13" ht="14.5" x14ac:dyDescent="0.35">
      <c r="A30" s="611">
        <v>13</v>
      </c>
      <c r="B30" s="811" t="s">
        <v>482</v>
      </c>
      <c r="C30" s="801" t="s">
        <v>371</v>
      </c>
      <c r="D30" s="801" t="s">
        <v>473</v>
      </c>
      <c r="E30" s="793"/>
      <c r="F30" s="812"/>
      <c r="G30" s="803">
        <v>15</v>
      </c>
      <c r="H30" s="804">
        <v>9</v>
      </c>
      <c r="I30" s="803">
        <v>3</v>
      </c>
      <c r="J30" s="808">
        <v>24</v>
      </c>
      <c r="K30" s="793"/>
      <c r="L30" s="814"/>
      <c r="M30" s="800">
        <f t="shared" si="0"/>
        <v>33</v>
      </c>
    </row>
    <row r="31" spans="1:13" ht="14.5" x14ac:dyDescent="0.35">
      <c r="A31" s="611">
        <v>14</v>
      </c>
      <c r="B31" s="815" t="s">
        <v>467</v>
      </c>
      <c r="C31" s="802" t="s">
        <v>370</v>
      </c>
      <c r="D31" s="802" t="s">
        <v>471</v>
      </c>
      <c r="E31" s="803">
        <v>14</v>
      </c>
      <c r="F31" s="804">
        <v>10</v>
      </c>
      <c r="G31" s="803">
        <v>13</v>
      </c>
      <c r="H31" s="804">
        <v>11</v>
      </c>
      <c r="I31" s="803">
        <v>14</v>
      </c>
      <c r="J31" s="808">
        <v>10</v>
      </c>
      <c r="K31" s="805"/>
      <c r="L31" s="807"/>
      <c r="M31" s="800">
        <f t="shared" si="0"/>
        <v>31</v>
      </c>
    </row>
    <row r="32" spans="1:13" ht="14.5" x14ac:dyDescent="0.35">
      <c r="A32" s="611">
        <v>15</v>
      </c>
      <c r="B32" s="809" t="s">
        <v>260</v>
      </c>
      <c r="C32" s="802" t="s">
        <v>370</v>
      </c>
      <c r="D32" s="802" t="s">
        <v>471</v>
      </c>
      <c r="E32" s="803">
        <v>16</v>
      </c>
      <c r="F32" s="804">
        <v>8</v>
      </c>
      <c r="G32" s="803">
        <v>10</v>
      </c>
      <c r="H32" s="804">
        <v>14</v>
      </c>
      <c r="I32" s="803"/>
      <c r="J32" s="808"/>
      <c r="K32" s="803">
        <v>17</v>
      </c>
      <c r="L32" s="816">
        <v>7</v>
      </c>
      <c r="M32" s="800">
        <f t="shared" si="0"/>
        <v>29</v>
      </c>
    </row>
    <row r="33" spans="1:13" ht="14.5" x14ac:dyDescent="0.35">
      <c r="A33" s="611">
        <v>16</v>
      </c>
      <c r="B33" s="809" t="s">
        <v>186</v>
      </c>
      <c r="C33" s="802" t="s">
        <v>373</v>
      </c>
      <c r="D33" s="802" t="s">
        <v>471</v>
      </c>
      <c r="E33" s="803">
        <v>17</v>
      </c>
      <c r="F33" s="804">
        <v>7</v>
      </c>
      <c r="G33" s="803">
        <v>17</v>
      </c>
      <c r="H33" s="816">
        <v>7</v>
      </c>
      <c r="I33" s="803">
        <v>18</v>
      </c>
      <c r="J33" s="808">
        <v>6</v>
      </c>
      <c r="K33" s="803">
        <v>15</v>
      </c>
      <c r="L33" s="284">
        <v>9</v>
      </c>
      <c r="M33" s="800">
        <f t="shared" si="0"/>
        <v>29</v>
      </c>
    </row>
    <row r="34" spans="1:13" ht="14.5" x14ac:dyDescent="0.35">
      <c r="A34" s="611">
        <v>17</v>
      </c>
      <c r="B34" s="809" t="s">
        <v>26</v>
      </c>
      <c r="C34" s="802" t="s">
        <v>373</v>
      </c>
      <c r="D34" s="802" t="s">
        <v>471</v>
      </c>
      <c r="E34" s="803">
        <v>13</v>
      </c>
      <c r="F34" s="804">
        <v>11</v>
      </c>
      <c r="G34" s="803">
        <v>24</v>
      </c>
      <c r="H34" s="816">
        <v>1</v>
      </c>
      <c r="I34" s="803">
        <v>11</v>
      </c>
      <c r="J34" s="808">
        <v>13</v>
      </c>
      <c r="K34" s="803">
        <v>24</v>
      </c>
      <c r="L34" s="284">
        <v>1</v>
      </c>
      <c r="M34" s="800">
        <f t="shared" si="0"/>
        <v>26</v>
      </c>
    </row>
    <row r="35" spans="1:13" ht="14.5" x14ac:dyDescent="0.35">
      <c r="A35" s="611">
        <v>18</v>
      </c>
      <c r="B35" s="809" t="s">
        <v>349</v>
      </c>
      <c r="C35" s="817" t="s">
        <v>372</v>
      </c>
      <c r="D35" s="802" t="s">
        <v>471</v>
      </c>
      <c r="E35" s="803">
        <v>19</v>
      </c>
      <c r="F35" s="804">
        <v>5</v>
      </c>
      <c r="G35" s="803">
        <v>23</v>
      </c>
      <c r="H35" s="822">
        <v>1</v>
      </c>
      <c r="I35" s="803">
        <v>20</v>
      </c>
      <c r="J35" s="808">
        <v>4</v>
      </c>
      <c r="K35" s="803">
        <v>10</v>
      </c>
      <c r="L35" s="856">
        <v>14</v>
      </c>
      <c r="M35" s="800">
        <f t="shared" si="0"/>
        <v>24</v>
      </c>
    </row>
    <row r="36" spans="1:13" ht="14.5" x14ac:dyDescent="0.35">
      <c r="A36" s="611">
        <v>19</v>
      </c>
      <c r="B36" s="809" t="s">
        <v>47</v>
      </c>
      <c r="C36" s="802" t="s">
        <v>373</v>
      </c>
      <c r="D36" s="802" t="s">
        <v>471</v>
      </c>
      <c r="E36" s="803">
        <v>11</v>
      </c>
      <c r="F36" s="804">
        <v>13</v>
      </c>
      <c r="G36" s="803">
        <v>30</v>
      </c>
      <c r="H36" s="816">
        <v>1</v>
      </c>
      <c r="I36" s="803">
        <v>17</v>
      </c>
      <c r="J36" s="808">
        <v>7</v>
      </c>
      <c r="K36" s="805"/>
      <c r="L36" s="806"/>
      <c r="M36" s="800">
        <f t="shared" si="0"/>
        <v>21</v>
      </c>
    </row>
    <row r="37" spans="1:13" ht="14.5" x14ac:dyDescent="0.35">
      <c r="A37" s="611">
        <v>19</v>
      </c>
      <c r="B37" s="811" t="s">
        <v>74</v>
      </c>
      <c r="C37" s="801" t="s">
        <v>373</v>
      </c>
      <c r="D37" s="801" t="s">
        <v>471</v>
      </c>
      <c r="E37" s="793"/>
      <c r="F37" s="812"/>
      <c r="G37" s="793"/>
      <c r="H37" s="812"/>
      <c r="I37" s="803">
        <v>16</v>
      </c>
      <c r="J37" s="808">
        <v>8</v>
      </c>
      <c r="K37" s="803">
        <v>11</v>
      </c>
      <c r="L37" s="284">
        <v>13</v>
      </c>
      <c r="M37" s="800">
        <f t="shared" si="0"/>
        <v>21</v>
      </c>
    </row>
    <row r="38" spans="1:13" ht="14.5" x14ac:dyDescent="0.35">
      <c r="A38" s="611">
        <v>21</v>
      </c>
      <c r="B38" s="818" t="s">
        <v>359</v>
      </c>
      <c r="C38" s="819" t="s">
        <v>372</v>
      </c>
      <c r="D38" s="801" t="s">
        <v>471</v>
      </c>
      <c r="E38" s="793"/>
      <c r="F38" s="812"/>
      <c r="G38" s="803">
        <v>18</v>
      </c>
      <c r="H38" s="822">
        <v>6</v>
      </c>
      <c r="I38" s="793"/>
      <c r="J38" s="794"/>
      <c r="K38" s="829">
        <v>12</v>
      </c>
      <c r="L38" s="872">
        <v>12</v>
      </c>
      <c r="M38" s="800">
        <f t="shared" si="0"/>
        <v>18</v>
      </c>
    </row>
    <row r="39" spans="1:13" ht="14.5" x14ac:dyDescent="0.35">
      <c r="A39" s="611">
        <v>21</v>
      </c>
      <c r="B39" s="818" t="s">
        <v>24</v>
      </c>
      <c r="C39" s="819" t="s">
        <v>370</v>
      </c>
      <c r="D39" s="801" t="s">
        <v>471</v>
      </c>
      <c r="E39" s="158"/>
      <c r="F39" s="188"/>
      <c r="G39" s="158"/>
      <c r="H39" s="188"/>
      <c r="I39" s="158"/>
      <c r="J39" s="71"/>
      <c r="K39" s="829">
        <v>6</v>
      </c>
      <c r="L39" s="830">
        <v>18</v>
      </c>
      <c r="M39" s="800">
        <f t="shared" si="0"/>
        <v>18</v>
      </c>
    </row>
    <row r="40" spans="1:13" ht="14.5" x14ac:dyDescent="0.35">
      <c r="A40" s="611">
        <v>23</v>
      </c>
      <c r="B40" s="811" t="s">
        <v>319</v>
      </c>
      <c r="C40" s="801" t="s">
        <v>373</v>
      </c>
      <c r="D40" s="801" t="s">
        <v>471</v>
      </c>
      <c r="E40" s="793"/>
      <c r="F40" s="812"/>
      <c r="G40" s="813">
        <v>7</v>
      </c>
      <c r="H40" s="804">
        <v>17</v>
      </c>
      <c r="I40" s="793"/>
      <c r="J40" s="794"/>
      <c r="K40" s="793"/>
      <c r="L40" s="812"/>
      <c r="M40" s="800">
        <f t="shared" si="0"/>
        <v>17</v>
      </c>
    </row>
    <row r="41" spans="1:13" ht="14.5" x14ac:dyDescent="0.35">
      <c r="A41" s="611">
        <v>24</v>
      </c>
      <c r="B41" s="809" t="s">
        <v>465</v>
      </c>
      <c r="C41" s="802" t="s">
        <v>371</v>
      </c>
      <c r="D41" s="802" t="s">
        <v>472</v>
      </c>
      <c r="E41" s="803">
        <v>10</v>
      </c>
      <c r="F41" s="804">
        <v>14</v>
      </c>
      <c r="G41" s="803">
        <v>29</v>
      </c>
      <c r="H41" s="816">
        <v>1</v>
      </c>
      <c r="I41" s="803"/>
      <c r="J41" s="808"/>
      <c r="K41" s="805"/>
      <c r="L41" s="806"/>
      <c r="M41" s="800">
        <f t="shared" si="0"/>
        <v>15</v>
      </c>
    </row>
    <row r="42" spans="1:13" ht="14.5" x14ac:dyDescent="0.35">
      <c r="A42" s="611">
        <v>25</v>
      </c>
      <c r="B42" s="809" t="s">
        <v>411</v>
      </c>
      <c r="C42" s="802" t="s">
        <v>371</v>
      </c>
      <c r="D42" s="802" t="s">
        <v>471</v>
      </c>
      <c r="E42" s="803">
        <v>23</v>
      </c>
      <c r="F42" s="804">
        <v>1</v>
      </c>
      <c r="G42" s="803">
        <v>27</v>
      </c>
      <c r="H42" s="816">
        <v>1</v>
      </c>
      <c r="I42" s="803">
        <v>24</v>
      </c>
      <c r="J42" s="808">
        <v>1</v>
      </c>
      <c r="K42" s="803">
        <v>14</v>
      </c>
      <c r="L42" s="856">
        <v>10</v>
      </c>
      <c r="M42" s="800">
        <f t="shared" si="0"/>
        <v>13</v>
      </c>
    </row>
    <row r="43" spans="1:13" ht="14.5" x14ac:dyDescent="0.35">
      <c r="A43" s="611">
        <v>25</v>
      </c>
      <c r="B43" s="809" t="s">
        <v>470</v>
      </c>
      <c r="C43" s="802" t="s">
        <v>372</v>
      </c>
      <c r="D43" s="802" t="s">
        <v>471</v>
      </c>
      <c r="E43" s="803">
        <v>22</v>
      </c>
      <c r="F43" s="804">
        <v>2</v>
      </c>
      <c r="G43" s="805"/>
      <c r="H43" s="807"/>
      <c r="I43" s="803"/>
      <c r="J43" s="808"/>
      <c r="K43" s="803">
        <v>13</v>
      </c>
      <c r="L43" s="856">
        <v>11</v>
      </c>
      <c r="M43" s="800">
        <f t="shared" si="0"/>
        <v>13</v>
      </c>
    </row>
    <row r="44" spans="1:13" ht="14.5" x14ac:dyDescent="0.35">
      <c r="A44" s="611">
        <v>27</v>
      </c>
      <c r="B44" s="826" t="s">
        <v>62</v>
      </c>
      <c r="C44" s="801" t="s">
        <v>370</v>
      </c>
      <c r="D44" s="801" t="s">
        <v>471</v>
      </c>
      <c r="E44" s="793"/>
      <c r="F44" s="812"/>
      <c r="G44" s="803">
        <v>12</v>
      </c>
      <c r="H44" s="804">
        <v>12</v>
      </c>
      <c r="I44" s="793"/>
      <c r="J44" s="794"/>
      <c r="K44" s="793"/>
      <c r="L44" s="812"/>
      <c r="M44" s="800">
        <f t="shared" si="0"/>
        <v>12</v>
      </c>
    </row>
    <row r="45" spans="1:13" ht="14.5" x14ac:dyDescent="0.35">
      <c r="A45" s="611">
        <v>27</v>
      </c>
      <c r="B45" s="823" t="s">
        <v>466</v>
      </c>
      <c r="C45" s="824" t="s">
        <v>371</v>
      </c>
      <c r="D45" s="825" t="s">
        <v>473</v>
      </c>
      <c r="E45" s="803">
        <v>12</v>
      </c>
      <c r="F45" s="804">
        <v>12</v>
      </c>
      <c r="G45" s="805"/>
      <c r="H45" s="807"/>
      <c r="I45" s="803"/>
      <c r="J45" s="808"/>
      <c r="K45" s="805"/>
      <c r="L45" s="807"/>
      <c r="M45" s="800">
        <f t="shared" si="0"/>
        <v>12</v>
      </c>
    </row>
    <row r="46" spans="1:13" ht="14.5" x14ac:dyDescent="0.35">
      <c r="A46" s="611">
        <v>29</v>
      </c>
      <c r="B46" s="826" t="s">
        <v>485</v>
      </c>
      <c r="C46" s="827" t="s">
        <v>374</v>
      </c>
      <c r="D46" s="807" t="s">
        <v>471</v>
      </c>
      <c r="E46" s="793"/>
      <c r="F46" s="812"/>
      <c r="G46" s="803">
        <v>19</v>
      </c>
      <c r="H46" s="822">
        <v>5</v>
      </c>
      <c r="I46" s="803">
        <v>21</v>
      </c>
      <c r="J46" s="808">
        <v>3</v>
      </c>
      <c r="K46" s="803">
        <v>22</v>
      </c>
      <c r="L46" s="284">
        <v>2</v>
      </c>
      <c r="M46" s="800">
        <f t="shared" si="0"/>
        <v>10</v>
      </c>
    </row>
    <row r="47" spans="1:13" ht="14.5" x14ac:dyDescent="0.35">
      <c r="A47" s="611">
        <v>30</v>
      </c>
      <c r="B47" s="826" t="s">
        <v>312</v>
      </c>
      <c r="C47" s="824" t="s">
        <v>373</v>
      </c>
      <c r="D47" s="825" t="s">
        <v>471</v>
      </c>
      <c r="E47" s="793"/>
      <c r="F47" s="812"/>
      <c r="G47" s="793"/>
      <c r="H47" s="812"/>
      <c r="I47" s="803">
        <v>15</v>
      </c>
      <c r="J47" s="808">
        <v>9</v>
      </c>
      <c r="K47" s="793"/>
      <c r="L47" s="812"/>
      <c r="M47" s="800">
        <f t="shared" si="0"/>
        <v>9</v>
      </c>
    </row>
    <row r="48" spans="1:13" ht="14.5" x14ac:dyDescent="0.35">
      <c r="A48" s="611">
        <v>30</v>
      </c>
      <c r="B48" s="826" t="s">
        <v>483</v>
      </c>
      <c r="C48" s="827" t="s">
        <v>371</v>
      </c>
      <c r="D48" s="807" t="s">
        <v>484</v>
      </c>
      <c r="E48" s="793"/>
      <c r="F48" s="812"/>
      <c r="G48" s="803">
        <v>16</v>
      </c>
      <c r="H48" s="822">
        <v>8</v>
      </c>
      <c r="I48" s="793"/>
      <c r="J48" s="794"/>
      <c r="K48" s="803">
        <v>23</v>
      </c>
      <c r="L48" s="856">
        <v>1</v>
      </c>
      <c r="M48" s="800">
        <f t="shared" si="0"/>
        <v>9</v>
      </c>
    </row>
    <row r="49" spans="1:13" ht="14.5" x14ac:dyDescent="0.35">
      <c r="A49" s="611">
        <v>30</v>
      </c>
      <c r="B49" s="826" t="s">
        <v>487</v>
      </c>
      <c r="C49" s="827" t="s">
        <v>374</v>
      </c>
      <c r="D49" s="807" t="s">
        <v>471</v>
      </c>
      <c r="E49" s="793"/>
      <c r="F49" s="812"/>
      <c r="G49" s="803">
        <v>21</v>
      </c>
      <c r="H49" s="822">
        <v>3</v>
      </c>
      <c r="I49" s="803">
        <v>23</v>
      </c>
      <c r="J49" s="808">
        <v>1</v>
      </c>
      <c r="K49" s="803">
        <v>19</v>
      </c>
      <c r="L49" s="284">
        <v>5</v>
      </c>
      <c r="M49" s="800">
        <f t="shared" si="0"/>
        <v>9</v>
      </c>
    </row>
    <row r="50" spans="1:13" ht="14.5" x14ac:dyDescent="0.35">
      <c r="A50" s="611">
        <v>30</v>
      </c>
      <c r="B50" s="823" t="s">
        <v>447</v>
      </c>
      <c r="C50" s="824" t="s">
        <v>372</v>
      </c>
      <c r="D50" s="825" t="s">
        <v>471</v>
      </c>
      <c r="E50" s="803">
        <v>24</v>
      </c>
      <c r="F50" s="804">
        <v>1</v>
      </c>
      <c r="G50" s="805"/>
      <c r="H50" s="807"/>
      <c r="I50" s="803"/>
      <c r="J50" s="808"/>
      <c r="K50" s="803">
        <v>16</v>
      </c>
      <c r="L50" s="284">
        <v>8</v>
      </c>
      <c r="M50" s="800">
        <f t="shared" si="0"/>
        <v>9</v>
      </c>
    </row>
    <row r="51" spans="1:13" ht="14.5" x14ac:dyDescent="0.35">
      <c r="A51" s="611">
        <v>34</v>
      </c>
      <c r="B51" s="826" t="s">
        <v>486</v>
      </c>
      <c r="C51" s="827" t="s">
        <v>374</v>
      </c>
      <c r="D51" s="807" t="s">
        <v>471</v>
      </c>
      <c r="E51" s="793"/>
      <c r="F51" s="812"/>
      <c r="G51" s="803">
        <v>20</v>
      </c>
      <c r="H51" s="822">
        <v>4</v>
      </c>
      <c r="I51" s="793"/>
      <c r="J51" s="794"/>
      <c r="K51" s="803">
        <v>21</v>
      </c>
      <c r="L51" s="856">
        <v>3</v>
      </c>
      <c r="M51" s="800">
        <f t="shared" si="0"/>
        <v>7</v>
      </c>
    </row>
    <row r="52" spans="1:13" ht="14.5" x14ac:dyDescent="0.35">
      <c r="A52" s="611">
        <v>34</v>
      </c>
      <c r="B52" s="823" t="s">
        <v>445</v>
      </c>
      <c r="C52" s="824" t="s">
        <v>372</v>
      </c>
      <c r="D52" s="825" t="s">
        <v>471</v>
      </c>
      <c r="E52" s="803">
        <v>26</v>
      </c>
      <c r="F52" s="804">
        <v>1</v>
      </c>
      <c r="G52" s="803">
        <v>26</v>
      </c>
      <c r="H52" s="816">
        <v>1</v>
      </c>
      <c r="I52" s="803">
        <v>26</v>
      </c>
      <c r="J52" s="808">
        <v>1</v>
      </c>
      <c r="K52" s="803">
        <v>20</v>
      </c>
      <c r="L52" s="808">
        <v>4</v>
      </c>
      <c r="M52" s="800">
        <f t="shared" si="0"/>
        <v>7</v>
      </c>
    </row>
    <row r="53" spans="1:13" ht="14.5" x14ac:dyDescent="0.35">
      <c r="A53" s="611">
        <v>36</v>
      </c>
      <c r="B53" s="823" t="s">
        <v>469</v>
      </c>
      <c r="C53" s="824" t="s">
        <v>373</v>
      </c>
      <c r="D53" s="825" t="s">
        <v>471</v>
      </c>
      <c r="E53" s="803">
        <v>18</v>
      </c>
      <c r="F53" s="804">
        <v>6</v>
      </c>
      <c r="G53" s="805"/>
      <c r="H53" s="807"/>
      <c r="I53" s="803"/>
      <c r="J53" s="808"/>
      <c r="K53" s="805"/>
      <c r="L53" s="806"/>
      <c r="M53" s="800">
        <f t="shared" si="0"/>
        <v>6</v>
      </c>
    </row>
    <row r="54" spans="1:13" ht="14" customHeight="1" x14ac:dyDescent="0.35">
      <c r="A54" s="611">
        <v>36</v>
      </c>
      <c r="B54" s="826" t="s">
        <v>436</v>
      </c>
      <c r="C54" s="827" t="s">
        <v>374</v>
      </c>
      <c r="D54" s="807" t="s">
        <v>471</v>
      </c>
      <c r="E54" s="158"/>
      <c r="F54" s="188"/>
      <c r="G54" s="158"/>
      <c r="H54" s="188"/>
      <c r="I54" s="158"/>
      <c r="J54" s="71"/>
      <c r="K54" s="803">
        <v>18</v>
      </c>
      <c r="L54" s="816">
        <v>6</v>
      </c>
      <c r="M54" s="800">
        <f t="shared" si="0"/>
        <v>6</v>
      </c>
    </row>
    <row r="55" spans="1:13" ht="14.5" x14ac:dyDescent="0.35">
      <c r="A55" s="611">
        <v>38</v>
      </c>
      <c r="B55" s="823" t="s">
        <v>419</v>
      </c>
      <c r="C55" s="824" t="s">
        <v>372</v>
      </c>
      <c r="D55" s="25" t="s">
        <v>471</v>
      </c>
      <c r="E55" s="803">
        <v>21</v>
      </c>
      <c r="F55" s="804">
        <v>3</v>
      </c>
      <c r="G55" s="803">
        <v>28</v>
      </c>
      <c r="H55" s="816">
        <v>1</v>
      </c>
      <c r="I55" s="803"/>
      <c r="J55" s="808"/>
      <c r="K55" s="805"/>
      <c r="L55" s="806"/>
      <c r="M55" s="831">
        <f t="shared" si="0"/>
        <v>4</v>
      </c>
    </row>
    <row r="56" spans="1:13" ht="14.5" x14ac:dyDescent="0.35">
      <c r="A56" s="611">
        <v>38</v>
      </c>
      <c r="B56" s="865" t="s">
        <v>302</v>
      </c>
      <c r="C56" s="867" t="s">
        <v>373</v>
      </c>
      <c r="D56" s="73" t="s">
        <v>471</v>
      </c>
      <c r="E56" s="829">
        <v>20</v>
      </c>
      <c r="F56" s="870">
        <v>4</v>
      </c>
      <c r="G56" s="820"/>
      <c r="H56" s="821"/>
      <c r="I56" s="829"/>
      <c r="J56" s="830"/>
      <c r="K56" s="820"/>
      <c r="L56" s="821"/>
      <c r="M56" s="832">
        <f t="shared" si="0"/>
        <v>4</v>
      </c>
    </row>
    <row r="57" spans="1:13" ht="14.5" x14ac:dyDescent="0.35">
      <c r="A57" s="611">
        <v>40</v>
      </c>
      <c r="B57" s="834" t="s">
        <v>239</v>
      </c>
      <c r="C57" s="824" t="s">
        <v>371</v>
      </c>
      <c r="D57" s="25" t="s">
        <v>471</v>
      </c>
      <c r="E57" s="803">
        <v>25</v>
      </c>
      <c r="F57" s="835">
        <v>1</v>
      </c>
      <c r="G57" s="805"/>
      <c r="H57" s="806"/>
      <c r="I57" s="803">
        <v>25</v>
      </c>
      <c r="J57" s="808">
        <v>1</v>
      </c>
      <c r="K57" s="805"/>
      <c r="L57" s="807"/>
      <c r="M57" s="833">
        <f t="shared" si="0"/>
        <v>2</v>
      </c>
    </row>
    <row r="58" spans="1:13" ht="14.5" x14ac:dyDescent="0.35">
      <c r="A58" s="611">
        <v>40</v>
      </c>
      <c r="B58" s="862" t="s">
        <v>295</v>
      </c>
      <c r="C58" s="827" t="s">
        <v>371</v>
      </c>
      <c r="D58" s="806" t="s">
        <v>471</v>
      </c>
      <c r="E58" s="793"/>
      <c r="F58" s="814"/>
      <c r="G58" s="803">
        <v>22</v>
      </c>
      <c r="H58" s="808">
        <v>2</v>
      </c>
      <c r="I58" s="793"/>
      <c r="J58" s="794"/>
      <c r="K58" s="793"/>
      <c r="L58" s="814"/>
      <c r="M58" s="833">
        <f t="shared" si="0"/>
        <v>2</v>
      </c>
    </row>
    <row r="59" spans="1:13" ht="14.5" x14ac:dyDescent="0.35">
      <c r="A59" s="611">
        <v>40</v>
      </c>
      <c r="B59" s="859" t="s">
        <v>489</v>
      </c>
      <c r="C59" s="836" t="s">
        <v>374</v>
      </c>
      <c r="D59" s="836" t="s">
        <v>471</v>
      </c>
      <c r="E59" s="868"/>
      <c r="F59" s="868"/>
      <c r="G59" s="868"/>
      <c r="H59" s="868"/>
      <c r="I59" s="860">
        <v>22</v>
      </c>
      <c r="J59" s="861">
        <v>2</v>
      </c>
      <c r="K59" s="868"/>
      <c r="L59" s="868"/>
      <c r="M59" s="833">
        <f t="shared" si="0"/>
        <v>2</v>
      </c>
    </row>
    <row r="60" spans="1:13" ht="15" thickBot="1" x14ac:dyDescent="0.4">
      <c r="A60" s="521">
        <v>43</v>
      </c>
      <c r="B60" s="857" t="s">
        <v>427</v>
      </c>
      <c r="C60" s="828" t="s">
        <v>370</v>
      </c>
      <c r="D60" s="828" t="s">
        <v>471</v>
      </c>
      <c r="E60" s="869"/>
      <c r="F60" s="869"/>
      <c r="G60" s="828">
        <v>25</v>
      </c>
      <c r="H60" s="858">
        <v>1</v>
      </c>
      <c r="I60" s="869"/>
      <c r="J60" s="871"/>
      <c r="K60" s="869"/>
      <c r="L60" s="869"/>
      <c r="M60" s="851">
        <f t="shared" si="0"/>
        <v>1</v>
      </c>
    </row>
  </sheetData>
  <sortState xmlns:xlrd2="http://schemas.microsoft.com/office/spreadsheetml/2017/richdata2" ref="B18:M60">
    <sortCondition descending="1" ref="M18:M60"/>
  </sortState>
  <mergeCells count="5">
    <mergeCell ref="A10:C10"/>
    <mergeCell ref="E16:F16"/>
    <mergeCell ref="G16:H16"/>
    <mergeCell ref="I16:J16"/>
    <mergeCell ref="K16:L16"/>
  </mergeCells>
  <pageMargins left="1.1200000000000001" right="0.56999999999999995" top="0.12" bottom="0.16" header="0.14000000000000001" footer="0.12"/>
  <pageSetup paperSize="9" scale="90" fitToWidth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D865-C6F3-4661-9610-84E8BA374DAC}">
  <sheetPr published="0"/>
  <dimension ref="A1:E48"/>
  <sheetViews>
    <sheetView workbookViewId="0">
      <selection activeCell="B7" sqref="B7"/>
    </sheetView>
  </sheetViews>
  <sheetFormatPr baseColWidth="10" defaultRowHeight="12.5" x14ac:dyDescent="0.25"/>
  <sheetData>
    <row r="1" spans="1:5" x14ac:dyDescent="0.25">
      <c r="A1" t="s">
        <v>456</v>
      </c>
    </row>
    <row r="3" spans="1:5" x14ac:dyDescent="0.25">
      <c r="A3" t="s">
        <v>458</v>
      </c>
      <c r="D3" t="s">
        <v>457</v>
      </c>
    </row>
    <row r="4" spans="1:5" ht="15.5" x14ac:dyDescent="0.35">
      <c r="A4" s="633">
        <v>1</v>
      </c>
      <c r="B4" s="632">
        <v>32</v>
      </c>
      <c r="D4" s="633">
        <v>1</v>
      </c>
      <c r="E4" s="632">
        <v>32</v>
      </c>
    </row>
    <row r="5" spans="1:5" ht="15.5" x14ac:dyDescent="0.35">
      <c r="A5" s="633">
        <v>2</v>
      </c>
      <c r="B5" s="632">
        <v>28</v>
      </c>
      <c r="D5" s="633">
        <v>2</v>
      </c>
      <c r="E5" s="632">
        <v>28</v>
      </c>
    </row>
    <row r="6" spans="1:5" ht="15.5" x14ac:dyDescent="0.35">
      <c r="A6" s="633">
        <v>3</v>
      </c>
      <c r="B6" s="632">
        <v>24</v>
      </c>
      <c r="D6" s="633">
        <v>3</v>
      </c>
      <c r="E6" s="632">
        <v>24</v>
      </c>
    </row>
    <row r="7" spans="1:5" ht="15.5" x14ac:dyDescent="0.35">
      <c r="A7" s="633">
        <v>4</v>
      </c>
      <c r="B7" s="632">
        <v>20</v>
      </c>
      <c r="D7" s="633">
        <v>4</v>
      </c>
      <c r="E7" s="632">
        <v>20</v>
      </c>
    </row>
    <row r="8" spans="1:5" ht="15.5" x14ac:dyDescent="0.35">
      <c r="A8" s="633">
        <v>5</v>
      </c>
      <c r="B8" s="632">
        <v>19</v>
      </c>
      <c r="D8" s="633">
        <v>5</v>
      </c>
      <c r="E8" s="632">
        <v>18</v>
      </c>
    </row>
    <row r="9" spans="1:5" ht="15.5" x14ac:dyDescent="0.35">
      <c r="A9" s="633">
        <v>6</v>
      </c>
      <c r="B9" s="632">
        <v>18</v>
      </c>
      <c r="D9" s="633">
        <v>6</v>
      </c>
      <c r="E9" s="632">
        <v>16</v>
      </c>
    </row>
    <row r="10" spans="1:5" ht="15.5" x14ac:dyDescent="0.35">
      <c r="A10" s="633">
        <v>7</v>
      </c>
      <c r="B10" s="674">
        <v>17</v>
      </c>
      <c r="D10" s="633">
        <v>7</v>
      </c>
      <c r="E10" s="674">
        <v>14</v>
      </c>
    </row>
    <row r="11" spans="1:5" ht="15.5" x14ac:dyDescent="0.35">
      <c r="A11" s="633">
        <v>8</v>
      </c>
      <c r="B11" s="632">
        <v>16</v>
      </c>
      <c r="D11" s="633">
        <v>8</v>
      </c>
      <c r="E11" s="632">
        <v>12</v>
      </c>
    </row>
    <row r="12" spans="1:5" ht="15.5" x14ac:dyDescent="0.35">
      <c r="A12" s="633">
        <v>9</v>
      </c>
      <c r="B12" s="632">
        <v>15</v>
      </c>
      <c r="D12" s="633">
        <v>9</v>
      </c>
      <c r="E12" s="632">
        <v>9</v>
      </c>
    </row>
    <row r="13" spans="1:5" ht="15.5" x14ac:dyDescent="0.35">
      <c r="A13" s="633">
        <v>10</v>
      </c>
      <c r="B13" s="632">
        <v>14</v>
      </c>
      <c r="D13" s="633">
        <v>10</v>
      </c>
      <c r="E13" s="632">
        <v>8</v>
      </c>
    </row>
    <row r="14" spans="1:5" ht="15.5" x14ac:dyDescent="0.35">
      <c r="A14" s="633">
        <v>11</v>
      </c>
      <c r="B14" s="632">
        <v>13</v>
      </c>
      <c r="D14" s="633">
        <v>11</v>
      </c>
      <c r="E14" s="632">
        <v>7</v>
      </c>
    </row>
    <row r="15" spans="1:5" ht="15.5" x14ac:dyDescent="0.35">
      <c r="A15" s="633">
        <v>12</v>
      </c>
      <c r="B15" s="632">
        <v>12</v>
      </c>
      <c r="D15" s="633">
        <v>12</v>
      </c>
      <c r="E15" s="632">
        <v>6</v>
      </c>
    </row>
    <row r="16" spans="1:5" ht="15.5" x14ac:dyDescent="0.35">
      <c r="A16" s="633">
        <v>13</v>
      </c>
      <c r="B16" s="632">
        <v>11</v>
      </c>
      <c r="D16" s="633">
        <v>13</v>
      </c>
      <c r="E16" s="632">
        <v>5</v>
      </c>
    </row>
    <row r="17" spans="1:5" ht="15.5" x14ac:dyDescent="0.35">
      <c r="A17" s="633">
        <v>14</v>
      </c>
      <c r="B17" s="632">
        <v>10</v>
      </c>
      <c r="D17" s="633">
        <v>14</v>
      </c>
      <c r="E17" s="632">
        <v>4</v>
      </c>
    </row>
    <row r="18" spans="1:5" ht="15.5" x14ac:dyDescent="0.35">
      <c r="A18" s="633">
        <v>15</v>
      </c>
      <c r="B18" s="632">
        <v>9</v>
      </c>
      <c r="D18" s="633">
        <v>15</v>
      </c>
      <c r="E18" s="632">
        <v>3</v>
      </c>
    </row>
    <row r="19" spans="1:5" ht="15.5" x14ac:dyDescent="0.35">
      <c r="A19" s="633">
        <v>16</v>
      </c>
      <c r="B19" s="632">
        <v>8</v>
      </c>
      <c r="D19" s="633">
        <v>16</v>
      </c>
      <c r="E19" s="632">
        <v>2</v>
      </c>
    </row>
    <row r="20" spans="1:5" ht="15.5" x14ac:dyDescent="0.35">
      <c r="A20" s="633">
        <v>17</v>
      </c>
      <c r="B20" s="632">
        <v>7</v>
      </c>
      <c r="D20" s="633">
        <v>17</v>
      </c>
      <c r="E20" s="632">
        <v>1</v>
      </c>
    </row>
    <row r="21" spans="1:5" ht="15.5" x14ac:dyDescent="0.35">
      <c r="A21" s="633">
        <v>18</v>
      </c>
      <c r="B21" s="632">
        <v>6</v>
      </c>
      <c r="D21" s="633">
        <v>18</v>
      </c>
      <c r="E21" s="632">
        <v>1</v>
      </c>
    </row>
    <row r="22" spans="1:5" ht="15.5" x14ac:dyDescent="0.35">
      <c r="A22" s="633">
        <v>19</v>
      </c>
      <c r="B22" s="632">
        <v>5</v>
      </c>
      <c r="D22" s="633">
        <v>19</v>
      </c>
      <c r="E22" s="632">
        <v>1</v>
      </c>
    </row>
    <row r="23" spans="1:5" ht="15.5" x14ac:dyDescent="0.35">
      <c r="A23" s="633">
        <v>20</v>
      </c>
      <c r="B23" s="632">
        <v>4</v>
      </c>
      <c r="D23" s="633">
        <v>20</v>
      </c>
      <c r="E23" s="632">
        <v>1</v>
      </c>
    </row>
    <row r="24" spans="1:5" ht="15.5" x14ac:dyDescent="0.35">
      <c r="A24" s="633">
        <v>21</v>
      </c>
      <c r="B24" s="632">
        <v>3</v>
      </c>
      <c r="D24" s="633">
        <v>21</v>
      </c>
      <c r="E24" s="632">
        <v>1</v>
      </c>
    </row>
    <row r="25" spans="1:5" ht="15.5" x14ac:dyDescent="0.35">
      <c r="A25" s="633">
        <v>22</v>
      </c>
      <c r="B25" s="632">
        <v>2</v>
      </c>
      <c r="D25" s="633">
        <v>22</v>
      </c>
      <c r="E25" s="632">
        <v>1</v>
      </c>
    </row>
    <row r="26" spans="1:5" ht="15.5" x14ac:dyDescent="0.35">
      <c r="A26" s="633">
        <v>23</v>
      </c>
      <c r="B26" s="632">
        <v>1</v>
      </c>
      <c r="D26" s="633">
        <v>23</v>
      </c>
      <c r="E26" s="632">
        <v>1</v>
      </c>
    </row>
    <row r="27" spans="1:5" ht="15.5" x14ac:dyDescent="0.35">
      <c r="A27" s="633">
        <v>24</v>
      </c>
      <c r="B27" s="632">
        <v>1</v>
      </c>
      <c r="D27" s="633">
        <v>24</v>
      </c>
      <c r="E27" s="632">
        <v>1</v>
      </c>
    </row>
    <row r="28" spans="1:5" ht="15.5" x14ac:dyDescent="0.35">
      <c r="A28" s="633">
        <v>25</v>
      </c>
      <c r="B28" s="632">
        <v>1</v>
      </c>
      <c r="D28" s="633">
        <v>25</v>
      </c>
      <c r="E28" s="632">
        <v>1</v>
      </c>
    </row>
    <row r="29" spans="1:5" ht="15.5" x14ac:dyDescent="0.35">
      <c r="A29" s="633">
        <v>26</v>
      </c>
      <c r="B29" s="632">
        <v>1</v>
      </c>
      <c r="D29" s="633">
        <v>26</v>
      </c>
      <c r="E29" s="632">
        <v>1</v>
      </c>
    </row>
    <row r="30" spans="1:5" ht="15.5" x14ac:dyDescent="0.35">
      <c r="A30" s="633">
        <v>27</v>
      </c>
      <c r="B30" s="632">
        <v>1</v>
      </c>
      <c r="D30" s="633">
        <v>27</v>
      </c>
      <c r="E30" s="632">
        <v>1</v>
      </c>
    </row>
    <row r="31" spans="1:5" ht="15.5" x14ac:dyDescent="0.35">
      <c r="A31" s="633">
        <v>28</v>
      </c>
      <c r="B31" s="632">
        <v>1</v>
      </c>
      <c r="D31" s="633">
        <v>28</v>
      </c>
      <c r="E31" s="632">
        <v>1</v>
      </c>
    </row>
    <row r="32" spans="1:5" ht="15.5" x14ac:dyDescent="0.35">
      <c r="A32" s="633">
        <v>29</v>
      </c>
      <c r="B32" s="632">
        <v>1</v>
      </c>
      <c r="D32" s="633">
        <v>29</v>
      </c>
      <c r="E32" s="632">
        <v>1</v>
      </c>
    </row>
    <row r="33" spans="1:5" ht="15.5" x14ac:dyDescent="0.35">
      <c r="A33" s="633">
        <v>30</v>
      </c>
      <c r="B33" s="632">
        <v>1</v>
      </c>
      <c r="D33" s="633">
        <v>30</v>
      </c>
      <c r="E33" s="632">
        <v>1</v>
      </c>
    </row>
    <row r="34" spans="1:5" ht="15.5" x14ac:dyDescent="0.35">
      <c r="A34" s="633">
        <v>31</v>
      </c>
      <c r="B34" s="632">
        <v>1</v>
      </c>
      <c r="D34" s="633">
        <v>31</v>
      </c>
      <c r="E34" s="632">
        <v>1</v>
      </c>
    </row>
    <row r="35" spans="1:5" ht="15.5" x14ac:dyDescent="0.35">
      <c r="A35" s="633">
        <v>32</v>
      </c>
      <c r="B35" s="632">
        <v>1</v>
      </c>
      <c r="D35" s="633">
        <v>32</v>
      </c>
      <c r="E35" s="632">
        <v>1</v>
      </c>
    </row>
    <row r="36" spans="1:5" ht="15.5" x14ac:dyDescent="0.35">
      <c r="A36" s="633">
        <v>33</v>
      </c>
      <c r="B36" s="632">
        <v>1</v>
      </c>
      <c r="D36" s="633">
        <v>33</v>
      </c>
      <c r="E36" s="632">
        <v>1</v>
      </c>
    </row>
    <row r="37" spans="1:5" ht="15.5" x14ac:dyDescent="0.35">
      <c r="A37" s="633">
        <v>34</v>
      </c>
      <c r="B37" s="632">
        <v>1</v>
      </c>
      <c r="D37" s="633">
        <v>34</v>
      </c>
      <c r="E37" s="632">
        <v>1</v>
      </c>
    </row>
    <row r="38" spans="1:5" ht="15.5" x14ac:dyDescent="0.35">
      <c r="A38" s="633">
        <v>35</v>
      </c>
      <c r="B38" s="632">
        <v>1</v>
      </c>
      <c r="D38" s="633">
        <v>35</v>
      </c>
      <c r="E38" s="632">
        <v>1</v>
      </c>
    </row>
    <row r="39" spans="1:5" ht="15.5" x14ac:dyDescent="0.35">
      <c r="A39" s="633">
        <v>36</v>
      </c>
      <c r="B39" s="632">
        <v>1</v>
      </c>
      <c r="D39" s="633">
        <v>36</v>
      </c>
      <c r="E39" s="632">
        <v>1</v>
      </c>
    </row>
    <row r="40" spans="1:5" ht="15.5" x14ac:dyDescent="0.35">
      <c r="A40" s="633">
        <v>37</v>
      </c>
      <c r="B40" s="632">
        <v>1</v>
      </c>
      <c r="D40" s="633">
        <v>37</v>
      </c>
      <c r="E40" s="632">
        <v>1</v>
      </c>
    </row>
    <row r="41" spans="1:5" ht="15.5" x14ac:dyDescent="0.35">
      <c r="A41" s="633">
        <v>38</v>
      </c>
      <c r="B41" s="632">
        <v>1</v>
      </c>
      <c r="D41" s="633">
        <v>38</v>
      </c>
      <c r="E41" s="632">
        <v>1</v>
      </c>
    </row>
    <row r="42" spans="1:5" ht="15.5" x14ac:dyDescent="0.35">
      <c r="A42" s="633">
        <v>39</v>
      </c>
      <c r="B42" s="632">
        <v>1</v>
      </c>
      <c r="D42" s="633">
        <v>39</v>
      </c>
      <c r="E42" s="632">
        <v>1</v>
      </c>
    </row>
    <row r="43" spans="1:5" ht="15.5" x14ac:dyDescent="0.35">
      <c r="A43" s="633">
        <v>40</v>
      </c>
      <c r="B43" s="632">
        <v>1</v>
      </c>
      <c r="D43" s="633">
        <v>40</v>
      </c>
      <c r="E43" s="632">
        <v>1</v>
      </c>
    </row>
    <row r="44" spans="1:5" ht="15.5" x14ac:dyDescent="0.35">
      <c r="A44" s="633">
        <v>41</v>
      </c>
      <c r="B44" s="632">
        <v>1</v>
      </c>
      <c r="D44" s="633">
        <v>41</v>
      </c>
      <c r="E44" s="632">
        <v>1</v>
      </c>
    </row>
    <row r="45" spans="1:5" ht="15.5" x14ac:dyDescent="0.35">
      <c r="A45" s="633">
        <v>42</v>
      </c>
      <c r="B45" s="632">
        <v>1</v>
      </c>
      <c r="D45" s="633">
        <v>42</v>
      </c>
      <c r="E45" s="632">
        <v>1</v>
      </c>
    </row>
    <row r="46" spans="1:5" ht="15.5" x14ac:dyDescent="0.35">
      <c r="A46" s="633">
        <v>43</v>
      </c>
      <c r="B46" s="632">
        <v>1</v>
      </c>
      <c r="D46" s="633">
        <v>43</v>
      </c>
      <c r="E46" s="632">
        <v>1</v>
      </c>
    </row>
    <row r="47" spans="1:5" ht="15.5" x14ac:dyDescent="0.35">
      <c r="A47" s="633">
        <v>44</v>
      </c>
      <c r="B47" s="632">
        <v>1</v>
      </c>
      <c r="D47" s="633">
        <v>44</v>
      </c>
      <c r="E47" s="632">
        <v>1</v>
      </c>
    </row>
    <row r="48" spans="1:5" ht="15.5" x14ac:dyDescent="0.35">
      <c r="A48" s="633">
        <v>45</v>
      </c>
      <c r="B48" s="632">
        <v>1</v>
      </c>
      <c r="D48" s="633">
        <v>45</v>
      </c>
      <c r="E48" s="63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  <pageSetUpPr fitToPage="1"/>
  </sheetPr>
  <dimension ref="A1:Q41"/>
  <sheetViews>
    <sheetView zoomScale="80" zoomScaleNormal="80" workbookViewId="0">
      <selection sqref="A1:P41"/>
    </sheetView>
  </sheetViews>
  <sheetFormatPr baseColWidth="10" defaultRowHeight="12.5" x14ac:dyDescent="0.25"/>
  <cols>
    <col min="1" max="1" width="6.81640625" customWidth="1"/>
    <col min="2" max="2" width="26.81640625" bestFit="1" customWidth="1"/>
    <col min="3" max="3" width="9.1796875" customWidth="1"/>
    <col min="4" max="4" width="4.54296875" bestFit="1" customWidth="1"/>
    <col min="5" max="5" width="5.54296875" bestFit="1" customWidth="1"/>
    <col min="6" max="6" width="4.54296875" bestFit="1" customWidth="1"/>
    <col min="7" max="7" width="5.54296875" bestFit="1" customWidth="1"/>
    <col min="8" max="8" width="4.54296875" bestFit="1" customWidth="1"/>
    <col min="9" max="9" width="5.54296875" bestFit="1" customWidth="1"/>
    <col min="10" max="10" width="4.54296875" bestFit="1" customWidth="1"/>
    <col min="11" max="11" width="5.54296875" bestFit="1" customWidth="1"/>
    <col min="12" max="12" width="4.54296875" bestFit="1" customWidth="1"/>
    <col min="13" max="13" width="5.54296875" bestFit="1" customWidth="1"/>
    <col min="14" max="14" width="6" bestFit="1" customWidth="1"/>
    <col min="15" max="15" width="5.54296875" bestFit="1" customWidth="1"/>
    <col min="16" max="16" width="6.81640625" customWidth="1"/>
    <col min="17" max="17" width="10.90625" style="404"/>
  </cols>
  <sheetData>
    <row r="1" spans="1:17" ht="25" x14ac:dyDescent="0.5">
      <c r="A1" s="296" t="s">
        <v>441</v>
      </c>
      <c r="B1" s="43"/>
      <c r="C1" s="41"/>
      <c r="D1" s="41"/>
      <c r="E1" s="41"/>
      <c r="F1" s="7"/>
      <c r="G1" s="7"/>
      <c r="H1" s="41"/>
      <c r="I1" s="44"/>
      <c r="J1" s="7"/>
      <c r="K1" s="5"/>
    </row>
    <row r="2" spans="1:17" ht="30" x14ac:dyDescent="0.6">
      <c r="A2" s="662" t="s">
        <v>6</v>
      </c>
      <c r="B2" s="6"/>
      <c r="C2" s="5"/>
      <c r="D2" s="6"/>
      <c r="E2" s="6"/>
      <c r="F2" s="6"/>
      <c r="G2" s="6"/>
      <c r="H2" s="79"/>
      <c r="I2" s="579"/>
      <c r="J2" s="5"/>
      <c r="K2" s="6"/>
      <c r="L2" s="6"/>
      <c r="M2" s="6"/>
      <c r="N2" s="6"/>
      <c r="O2" s="6"/>
      <c r="P2" s="6"/>
    </row>
    <row r="3" spans="1:17" ht="22" x14ac:dyDescent="0.65">
      <c r="A3" s="760" t="s">
        <v>455</v>
      </c>
      <c r="B3" s="6"/>
      <c r="C3" s="5"/>
      <c r="D3" s="6"/>
      <c r="E3" s="6"/>
      <c r="F3" s="6"/>
      <c r="G3" s="6"/>
      <c r="H3" s="79"/>
      <c r="I3" s="5"/>
      <c r="J3" s="5"/>
      <c r="K3" s="6"/>
      <c r="L3" s="6"/>
      <c r="M3" s="6"/>
      <c r="N3" s="6"/>
      <c r="O3" s="6"/>
      <c r="P3" s="6"/>
    </row>
    <row r="4" spans="1:17" ht="15.5" x14ac:dyDescent="0.35">
      <c r="A4" s="13" t="s">
        <v>54</v>
      </c>
      <c r="B4" s="6"/>
      <c r="C4" s="5"/>
      <c r="D4" s="6"/>
      <c r="E4" s="6"/>
      <c r="F4" s="6"/>
      <c r="G4" s="6"/>
      <c r="H4" s="79"/>
      <c r="I4" s="5"/>
      <c r="J4" s="5"/>
      <c r="K4" s="6"/>
      <c r="L4" s="6"/>
      <c r="M4" s="6"/>
      <c r="N4" s="6"/>
      <c r="O4" s="6"/>
      <c r="P4" s="6"/>
    </row>
    <row r="5" spans="1:17" ht="16" thickBot="1" x14ac:dyDescent="0.4">
      <c r="A5" s="13" t="s">
        <v>384</v>
      </c>
      <c r="B5" s="6"/>
      <c r="C5" s="5"/>
      <c r="D5" s="6"/>
      <c r="E5" s="6"/>
      <c r="F5" s="6"/>
      <c r="G5" s="6"/>
      <c r="H5" s="79"/>
      <c r="I5" s="5"/>
      <c r="J5" s="5"/>
      <c r="K5" s="6"/>
      <c r="L5" s="6"/>
      <c r="M5" s="6"/>
      <c r="N5" s="6"/>
      <c r="O5" s="6"/>
      <c r="P5" s="6"/>
    </row>
    <row r="6" spans="1:17" ht="15.5" x14ac:dyDescent="0.35">
      <c r="A6" s="13" t="s">
        <v>385</v>
      </c>
      <c r="B6" s="43"/>
      <c r="C6" s="41"/>
      <c r="D6" s="665">
        <v>1</v>
      </c>
      <c r="E6" s="666" t="s">
        <v>387</v>
      </c>
      <c r="F6" s="665">
        <v>5</v>
      </c>
      <c r="G6" s="666" t="s">
        <v>391</v>
      </c>
      <c r="H6" s="665">
        <v>9</v>
      </c>
      <c r="I6" s="666" t="s">
        <v>395</v>
      </c>
      <c r="J6" s="665">
        <v>13</v>
      </c>
      <c r="K6" s="666" t="s">
        <v>399</v>
      </c>
      <c r="P6" s="6"/>
    </row>
    <row r="7" spans="1:17" ht="15.5" x14ac:dyDescent="0.35">
      <c r="A7" s="13"/>
      <c r="B7" s="43"/>
      <c r="C7" s="41"/>
      <c r="D7" s="667">
        <v>2</v>
      </c>
      <c r="E7" s="668" t="s">
        <v>388</v>
      </c>
      <c r="F7" s="667">
        <v>6</v>
      </c>
      <c r="G7" s="668" t="s">
        <v>392</v>
      </c>
      <c r="H7" s="667">
        <v>10</v>
      </c>
      <c r="I7" s="668" t="s">
        <v>396</v>
      </c>
      <c r="J7" s="667">
        <v>14</v>
      </c>
      <c r="K7" s="668" t="s">
        <v>400</v>
      </c>
      <c r="P7" s="6"/>
    </row>
    <row r="8" spans="1:17" ht="16" thickBot="1" x14ac:dyDescent="0.4">
      <c r="D8" s="667">
        <v>3</v>
      </c>
      <c r="E8" s="668" t="s">
        <v>389</v>
      </c>
      <c r="F8" s="667">
        <v>7</v>
      </c>
      <c r="G8" s="668" t="s">
        <v>393</v>
      </c>
      <c r="H8" s="667">
        <v>11</v>
      </c>
      <c r="I8" s="668" t="s">
        <v>397</v>
      </c>
      <c r="J8" s="667">
        <v>15</v>
      </c>
      <c r="K8" s="668" t="s">
        <v>401</v>
      </c>
      <c r="P8" s="6"/>
    </row>
    <row r="9" spans="1:17" ht="16" thickBot="1" x14ac:dyDescent="0.4">
      <c r="D9" s="669">
        <v>4</v>
      </c>
      <c r="E9" s="670" t="s">
        <v>390</v>
      </c>
      <c r="F9" s="669">
        <v>8</v>
      </c>
      <c r="G9" s="670" t="s">
        <v>394</v>
      </c>
      <c r="H9" s="669">
        <v>12</v>
      </c>
      <c r="I9" s="670" t="s">
        <v>398</v>
      </c>
      <c r="J9" s="669">
        <v>16</v>
      </c>
      <c r="K9" s="670" t="s">
        <v>402</v>
      </c>
      <c r="L9" s="671" t="s">
        <v>404</v>
      </c>
      <c r="M9" s="672" t="s">
        <v>403</v>
      </c>
      <c r="P9" s="6"/>
    </row>
    <row r="10" spans="1:17" ht="28.5" x14ac:dyDescent="0.65">
      <c r="A10" s="46" t="s">
        <v>321</v>
      </c>
      <c r="B10" s="6"/>
      <c r="C10" s="5"/>
      <c r="D10" s="6"/>
      <c r="E10" s="6"/>
      <c r="F10" s="6"/>
      <c r="G10" s="6"/>
      <c r="H10" s="79"/>
      <c r="I10" s="5"/>
      <c r="J10" s="5"/>
      <c r="K10" s="6"/>
      <c r="L10" s="6"/>
      <c r="M10" s="6"/>
      <c r="N10" s="6"/>
      <c r="O10" s="6"/>
      <c r="P10" s="6"/>
    </row>
    <row r="11" spans="1:17" ht="15.5" x14ac:dyDescent="0.35">
      <c r="A11" s="13" t="s">
        <v>442</v>
      </c>
      <c r="B11" s="6"/>
      <c r="C11" s="5"/>
      <c r="D11" s="6"/>
      <c r="E11" s="6"/>
      <c r="F11" s="6"/>
      <c r="G11" s="6"/>
      <c r="H11" s="79"/>
      <c r="I11" s="5"/>
      <c r="J11" s="5"/>
      <c r="K11" s="6"/>
      <c r="L11" s="6"/>
      <c r="M11" s="6"/>
      <c r="N11" s="6"/>
      <c r="O11" s="6"/>
      <c r="P11" s="6"/>
    </row>
    <row r="12" spans="1:17" ht="16" thickBot="1" x14ac:dyDescent="0.4">
      <c r="A12" s="13" t="s">
        <v>288</v>
      </c>
      <c r="B12" s="6"/>
      <c r="C12" s="5"/>
      <c r="D12" s="6"/>
      <c r="E12" s="6"/>
      <c r="F12" s="6"/>
      <c r="G12" s="6"/>
      <c r="H12" s="79"/>
      <c r="I12" s="5"/>
      <c r="J12" s="5"/>
      <c r="K12" s="6"/>
      <c r="L12" s="6"/>
      <c r="M12" s="6"/>
      <c r="N12" s="6"/>
      <c r="O12" s="6"/>
      <c r="P12" s="6"/>
    </row>
    <row r="13" spans="1:17" ht="18.5" thickBot="1" x14ac:dyDescent="0.3">
      <c r="A13" s="986" t="s">
        <v>20</v>
      </c>
      <c r="B13" s="988" t="s">
        <v>3</v>
      </c>
      <c r="C13" s="988" t="s">
        <v>369</v>
      </c>
      <c r="D13" s="1014">
        <v>43348</v>
      </c>
      <c r="E13" s="1015"/>
      <c r="F13" s="1014">
        <v>43383</v>
      </c>
      <c r="G13" s="1015"/>
      <c r="H13" s="1014">
        <v>43397</v>
      </c>
      <c r="I13" s="1015"/>
      <c r="J13" s="1014">
        <v>43411</v>
      </c>
      <c r="K13" s="1015"/>
      <c r="L13" s="1014">
        <v>43425</v>
      </c>
      <c r="M13" s="1015"/>
      <c r="N13" s="1014">
        <v>43439</v>
      </c>
      <c r="O13" s="1015"/>
      <c r="P13" s="983" t="s">
        <v>329</v>
      </c>
    </row>
    <row r="14" spans="1:17" ht="18.5" thickBot="1" x14ac:dyDescent="0.45">
      <c r="A14" s="1008"/>
      <c r="B14" s="989"/>
      <c r="C14" s="989"/>
      <c r="D14" s="712" t="s">
        <v>0</v>
      </c>
      <c r="E14" s="713" t="s">
        <v>2</v>
      </c>
      <c r="F14" s="712" t="s">
        <v>0</v>
      </c>
      <c r="G14" s="713" t="s">
        <v>2</v>
      </c>
      <c r="H14" s="712" t="s">
        <v>0</v>
      </c>
      <c r="I14" s="713" t="s">
        <v>2</v>
      </c>
      <c r="J14" s="712" t="s">
        <v>0</v>
      </c>
      <c r="K14" s="713" t="s">
        <v>2</v>
      </c>
      <c r="L14" s="712" t="s">
        <v>0</v>
      </c>
      <c r="M14" s="713" t="s">
        <v>2</v>
      </c>
      <c r="N14" s="712" t="s">
        <v>0</v>
      </c>
      <c r="O14" s="713" t="s">
        <v>2</v>
      </c>
      <c r="P14" s="984"/>
    </row>
    <row r="15" spans="1:17" ht="18" x14ac:dyDescent="0.4">
      <c r="A15" s="469">
        <v>1</v>
      </c>
      <c r="B15" s="507" t="s">
        <v>335</v>
      </c>
      <c r="C15" s="596" t="s">
        <v>440</v>
      </c>
      <c r="D15" s="488">
        <v>3</v>
      </c>
      <c r="E15" s="720">
        <v>24</v>
      </c>
      <c r="F15" s="709">
        <v>3</v>
      </c>
      <c r="G15" s="720">
        <v>24</v>
      </c>
      <c r="H15" s="709">
        <v>3</v>
      </c>
      <c r="I15" s="720">
        <v>24</v>
      </c>
      <c r="J15" s="709">
        <v>1</v>
      </c>
      <c r="K15" s="720">
        <v>32</v>
      </c>
      <c r="L15" s="709">
        <v>3</v>
      </c>
      <c r="M15" s="739">
        <v>24</v>
      </c>
      <c r="N15" s="709">
        <v>1</v>
      </c>
      <c r="O15" s="755">
        <v>32</v>
      </c>
      <c r="P15" s="490">
        <f t="shared" ref="P15:P31" si="0">SUM(E15,G15,I15,K15,M15,O15)</f>
        <v>160</v>
      </c>
      <c r="Q15" s="404" t="s">
        <v>453</v>
      </c>
    </row>
    <row r="16" spans="1:17" ht="18" x14ac:dyDescent="0.4">
      <c r="A16" s="474">
        <v>2</v>
      </c>
      <c r="B16" s="548" t="s">
        <v>234</v>
      </c>
      <c r="C16" s="597" t="s">
        <v>372</v>
      </c>
      <c r="D16" s="475">
        <v>6</v>
      </c>
      <c r="E16" s="721">
        <v>16</v>
      </c>
      <c r="F16" s="707">
        <v>4</v>
      </c>
      <c r="G16" s="721">
        <v>20</v>
      </c>
      <c r="H16" s="707">
        <v>1</v>
      </c>
      <c r="I16" s="721">
        <v>32</v>
      </c>
      <c r="J16" s="707">
        <v>2</v>
      </c>
      <c r="K16" s="721">
        <v>28</v>
      </c>
      <c r="L16" s="707">
        <v>4</v>
      </c>
      <c r="M16" s="721">
        <v>20</v>
      </c>
      <c r="N16" s="707">
        <v>2</v>
      </c>
      <c r="O16" s="756">
        <v>28</v>
      </c>
      <c r="P16" s="514">
        <f t="shared" si="0"/>
        <v>144</v>
      </c>
      <c r="Q16" s="404" t="s">
        <v>454</v>
      </c>
    </row>
    <row r="17" spans="1:17" ht="18" x14ac:dyDescent="0.4">
      <c r="A17" s="479">
        <v>3</v>
      </c>
      <c r="B17" s="503" t="s">
        <v>207</v>
      </c>
      <c r="C17" s="597" t="s">
        <v>371</v>
      </c>
      <c r="D17" s="475">
        <v>4</v>
      </c>
      <c r="E17" s="721">
        <v>20</v>
      </c>
      <c r="F17" s="707">
        <v>2</v>
      </c>
      <c r="G17" s="721">
        <v>28</v>
      </c>
      <c r="H17" s="707">
        <v>4</v>
      </c>
      <c r="I17" s="721">
        <v>20</v>
      </c>
      <c r="J17" s="752"/>
      <c r="K17" s="708"/>
      <c r="L17" s="707">
        <v>2</v>
      </c>
      <c r="M17" s="721">
        <v>28</v>
      </c>
      <c r="N17" s="707">
        <v>5</v>
      </c>
      <c r="O17" s="756">
        <v>18</v>
      </c>
      <c r="P17" s="514">
        <f t="shared" si="0"/>
        <v>114</v>
      </c>
      <c r="Q17" s="404">
        <v>300</v>
      </c>
    </row>
    <row r="18" spans="1:17" ht="18" x14ac:dyDescent="0.4">
      <c r="A18" s="731">
        <v>4</v>
      </c>
      <c r="B18" s="503" t="s">
        <v>226</v>
      </c>
      <c r="C18" s="597" t="s">
        <v>372</v>
      </c>
      <c r="D18" s="750"/>
      <c r="E18" s="708"/>
      <c r="F18" s="707">
        <v>7</v>
      </c>
      <c r="G18" s="724">
        <v>14</v>
      </c>
      <c r="H18" s="707">
        <v>2</v>
      </c>
      <c r="I18" s="721">
        <v>28</v>
      </c>
      <c r="J18" s="707">
        <v>3</v>
      </c>
      <c r="K18" s="721">
        <v>24</v>
      </c>
      <c r="L18" s="707">
        <v>5</v>
      </c>
      <c r="M18" s="721">
        <v>18</v>
      </c>
      <c r="N18" s="707">
        <v>4</v>
      </c>
      <c r="O18" s="756">
        <v>20</v>
      </c>
      <c r="P18" s="514">
        <f t="shared" si="0"/>
        <v>104</v>
      </c>
      <c r="Q18" s="404">
        <v>200</v>
      </c>
    </row>
    <row r="19" spans="1:17" ht="18" x14ac:dyDescent="0.4">
      <c r="A19" s="731">
        <v>5</v>
      </c>
      <c r="B19" s="503" t="s">
        <v>426</v>
      </c>
      <c r="C19" s="597" t="s">
        <v>373</v>
      </c>
      <c r="D19" s="475">
        <v>7</v>
      </c>
      <c r="E19" s="721">
        <v>14</v>
      </c>
      <c r="F19" s="752"/>
      <c r="G19" s="708"/>
      <c r="H19" s="707">
        <v>6</v>
      </c>
      <c r="I19" s="721">
        <v>16</v>
      </c>
      <c r="J19" s="707">
        <v>5</v>
      </c>
      <c r="K19" s="721">
        <v>18</v>
      </c>
      <c r="L19" s="752"/>
      <c r="M19" s="708"/>
      <c r="N19" s="707">
        <v>3</v>
      </c>
      <c r="O19" s="756">
        <v>24</v>
      </c>
      <c r="P19" s="514">
        <f t="shared" si="0"/>
        <v>72</v>
      </c>
      <c r="Q19" s="404">
        <v>200</v>
      </c>
    </row>
    <row r="20" spans="1:17" ht="18.5" thickBot="1" x14ac:dyDescent="0.45">
      <c r="A20" s="758">
        <v>6</v>
      </c>
      <c r="B20" s="543" t="s">
        <v>302</v>
      </c>
      <c r="C20" s="661" t="s">
        <v>373</v>
      </c>
      <c r="D20" s="544">
        <v>2</v>
      </c>
      <c r="E20" s="730">
        <v>28</v>
      </c>
      <c r="F20" s="754"/>
      <c r="G20" s="711"/>
      <c r="H20" s="754"/>
      <c r="I20" s="711"/>
      <c r="J20" s="710">
        <v>9</v>
      </c>
      <c r="K20" s="730">
        <v>9</v>
      </c>
      <c r="L20" s="710">
        <v>1</v>
      </c>
      <c r="M20" s="759">
        <v>32</v>
      </c>
      <c r="N20" s="754"/>
      <c r="O20" s="546"/>
      <c r="P20" s="517">
        <f t="shared" si="0"/>
        <v>69</v>
      </c>
      <c r="Q20" s="404">
        <v>200</v>
      </c>
    </row>
    <row r="21" spans="1:17" ht="18" x14ac:dyDescent="0.4">
      <c r="A21" s="473">
        <v>7</v>
      </c>
      <c r="B21" s="505" t="s">
        <v>239</v>
      </c>
      <c r="C21" s="599" t="s">
        <v>371</v>
      </c>
      <c r="D21" s="470">
        <v>9</v>
      </c>
      <c r="E21" s="728">
        <v>9</v>
      </c>
      <c r="F21" s="727">
        <v>6</v>
      </c>
      <c r="G21" s="728">
        <v>16</v>
      </c>
      <c r="H21" s="727">
        <v>5</v>
      </c>
      <c r="I21" s="728">
        <v>18</v>
      </c>
      <c r="J21" s="727">
        <v>13</v>
      </c>
      <c r="K21" s="728">
        <v>5</v>
      </c>
      <c r="L21" s="727">
        <v>7</v>
      </c>
      <c r="M21" s="728">
        <v>14</v>
      </c>
      <c r="N21" s="727">
        <v>13</v>
      </c>
      <c r="O21" s="757">
        <v>5</v>
      </c>
      <c r="P21" s="473">
        <f t="shared" si="0"/>
        <v>67</v>
      </c>
      <c r="Q21" s="404">
        <v>100</v>
      </c>
    </row>
    <row r="22" spans="1:17" ht="18" x14ac:dyDescent="0.4">
      <c r="A22" s="514">
        <v>8</v>
      </c>
      <c r="B22" s="503" t="s">
        <v>317</v>
      </c>
      <c r="C22" s="597" t="s">
        <v>440</v>
      </c>
      <c r="D22" s="475">
        <v>1</v>
      </c>
      <c r="E22" s="721">
        <v>32</v>
      </c>
      <c r="F22" s="752"/>
      <c r="G22" s="708"/>
      <c r="H22" s="752"/>
      <c r="I22" s="708"/>
      <c r="J22" s="707">
        <v>16</v>
      </c>
      <c r="K22" s="721">
        <v>2</v>
      </c>
      <c r="L22" s="752"/>
      <c r="M22" s="708"/>
      <c r="N22" s="707">
        <v>7</v>
      </c>
      <c r="O22" s="756">
        <v>14</v>
      </c>
      <c r="P22" s="514">
        <f t="shared" si="0"/>
        <v>48</v>
      </c>
    </row>
    <row r="23" spans="1:17" ht="18" x14ac:dyDescent="0.4">
      <c r="A23" s="514">
        <v>9</v>
      </c>
      <c r="B23" s="503" t="s">
        <v>350</v>
      </c>
      <c r="C23" s="597" t="s">
        <v>372</v>
      </c>
      <c r="D23" s="475">
        <v>12</v>
      </c>
      <c r="E23" s="721">
        <v>6</v>
      </c>
      <c r="F23" s="707">
        <v>12</v>
      </c>
      <c r="G23" s="721">
        <v>6</v>
      </c>
      <c r="H23" s="752"/>
      <c r="I23" s="708"/>
      <c r="J23" s="707">
        <v>10</v>
      </c>
      <c r="K23" s="721">
        <v>8</v>
      </c>
      <c r="L23" s="707">
        <v>9</v>
      </c>
      <c r="M23" s="721">
        <v>9</v>
      </c>
      <c r="N23" s="707">
        <v>6</v>
      </c>
      <c r="O23" s="756">
        <v>16</v>
      </c>
      <c r="P23" s="514">
        <f t="shared" si="0"/>
        <v>45</v>
      </c>
    </row>
    <row r="24" spans="1:17" ht="18" x14ac:dyDescent="0.4">
      <c r="A24" s="514">
        <v>9</v>
      </c>
      <c r="B24" s="503" t="s">
        <v>27</v>
      </c>
      <c r="C24" s="597" t="s">
        <v>370</v>
      </c>
      <c r="D24" s="750"/>
      <c r="E24" s="708"/>
      <c r="F24" s="752"/>
      <c r="G24" s="708"/>
      <c r="H24" s="707">
        <v>7</v>
      </c>
      <c r="I24" s="728">
        <v>14</v>
      </c>
      <c r="J24" s="707">
        <v>7</v>
      </c>
      <c r="K24" s="721">
        <v>14</v>
      </c>
      <c r="L24" s="752"/>
      <c r="M24" s="708"/>
      <c r="N24" s="707">
        <v>8</v>
      </c>
      <c r="O24" s="756">
        <v>12</v>
      </c>
      <c r="P24" s="514">
        <f t="shared" si="0"/>
        <v>40</v>
      </c>
    </row>
    <row r="25" spans="1:17" ht="18" x14ac:dyDescent="0.4">
      <c r="A25" s="514">
        <v>11</v>
      </c>
      <c r="B25" s="503" t="s">
        <v>320</v>
      </c>
      <c r="C25" s="597" t="s">
        <v>372</v>
      </c>
      <c r="D25" s="475">
        <v>14</v>
      </c>
      <c r="E25" s="721">
        <v>4</v>
      </c>
      <c r="F25" s="707">
        <v>11</v>
      </c>
      <c r="G25" s="721">
        <v>7</v>
      </c>
      <c r="H25" s="707">
        <v>10</v>
      </c>
      <c r="I25" s="721">
        <v>8</v>
      </c>
      <c r="J25" s="707">
        <v>12</v>
      </c>
      <c r="K25" s="721">
        <v>6</v>
      </c>
      <c r="L25" s="707">
        <v>11</v>
      </c>
      <c r="M25" s="721">
        <v>7</v>
      </c>
      <c r="N25" s="752"/>
      <c r="O25" s="476"/>
      <c r="P25" s="514">
        <f t="shared" si="0"/>
        <v>32</v>
      </c>
    </row>
    <row r="26" spans="1:17" ht="18" x14ac:dyDescent="0.4">
      <c r="A26" s="514">
        <v>11</v>
      </c>
      <c r="B26" s="503" t="s">
        <v>323</v>
      </c>
      <c r="C26" s="597" t="s">
        <v>372</v>
      </c>
      <c r="D26" s="750"/>
      <c r="E26" s="708"/>
      <c r="F26" s="707">
        <v>1</v>
      </c>
      <c r="G26" s="721">
        <v>32</v>
      </c>
      <c r="H26" s="752"/>
      <c r="I26" s="708"/>
      <c r="J26" s="752"/>
      <c r="K26" s="708"/>
      <c r="L26" s="752"/>
      <c r="M26" s="708"/>
      <c r="N26" s="752"/>
      <c r="O26" s="476"/>
      <c r="P26" s="514">
        <f t="shared" si="0"/>
        <v>32</v>
      </c>
    </row>
    <row r="27" spans="1:17" ht="18" x14ac:dyDescent="0.4">
      <c r="A27" s="514">
        <v>13</v>
      </c>
      <c r="B27" s="503" t="s">
        <v>202</v>
      </c>
      <c r="C27" s="597" t="s">
        <v>370</v>
      </c>
      <c r="D27" s="475">
        <v>5</v>
      </c>
      <c r="E27" s="721">
        <v>18</v>
      </c>
      <c r="F27" s="752"/>
      <c r="G27" s="708"/>
      <c r="H27" s="752"/>
      <c r="I27" s="708"/>
      <c r="J27" s="752"/>
      <c r="K27" s="708"/>
      <c r="L27" s="752"/>
      <c r="M27" s="708"/>
      <c r="N27" s="752"/>
      <c r="O27" s="476"/>
      <c r="P27" s="514">
        <f t="shared" si="0"/>
        <v>18</v>
      </c>
    </row>
    <row r="28" spans="1:17" ht="18" x14ac:dyDescent="0.4">
      <c r="A28" s="514">
        <v>14</v>
      </c>
      <c r="B28" s="503" t="s">
        <v>301</v>
      </c>
      <c r="C28" s="597" t="s">
        <v>370</v>
      </c>
      <c r="D28" s="750"/>
      <c r="E28" s="708"/>
      <c r="F28" s="752"/>
      <c r="G28" s="708"/>
      <c r="H28" s="752"/>
      <c r="I28" s="708"/>
      <c r="J28" s="707">
        <v>6</v>
      </c>
      <c r="K28" s="721">
        <v>16</v>
      </c>
      <c r="L28" s="752"/>
      <c r="M28" s="708"/>
      <c r="N28" s="752"/>
      <c r="O28" s="476"/>
      <c r="P28" s="514">
        <f t="shared" si="0"/>
        <v>16</v>
      </c>
    </row>
    <row r="29" spans="1:17" ht="18" x14ac:dyDescent="0.4">
      <c r="A29" s="514">
        <v>15</v>
      </c>
      <c r="B29" s="505" t="s">
        <v>295</v>
      </c>
      <c r="C29" s="599" t="s">
        <v>372</v>
      </c>
      <c r="D29" s="751"/>
      <c r="E29" s="729"/>
      <c r="F29" s="753"/>
      <c r="G29" s="729"/>
      <c r="H29" s="753"/>
      <c r="I29" s="729"/>
      <c r="J29" s="753"/>
      <c r="K29" s="729"/>
      <c r="L29" s="753"/>
      <c r="M29" s="729"/>
      <c r="N29" s="727">
        <v>9</v>
      </c>
      <c r="O29" s="757">
        <v>9</v>
      </c>
      <c r="P29" s="473">
        <f t="shared" si="0"/>
        <v>9</v>
      </c>
    </row>
    <row r="30" spans="1:17" ht="18" x14ac:dyDescent="0.4">
      <c r="A30" s="514">
        <v>16</v>
      </c>
      <c r="B30" s="503" t="s">
        <v>444</v>
      </c>
      <c r="C30" s="597" t="s">
        <v>373</v>
      </c>
      <c r="D30" s="475">
        <v>11</v>
      </c>
      <c r="E30" s="721">
        <v>7</v>
      </c>
      <c r="F30" s="752"/>
      <c r="G30" s="708"/>
      <c r="H30" s="752"/>
      <c r="I30" s="708"/>
      <c r="J30" s="752"/>
      <c r="K30" s="708"/>
      <c r="L30" s="752"/>
      <c r="M30" s="708"/>
      <c r="N30" s="752"/>
      <c r="O30" s="476"/>
      <c r="P30" s="514">
        <f t="shared" si="0"/>
        <v>7</v>
      </c>
    </row>
    <row r="31" spans="1:17" ht="18" x14ac:dyDescent="0.4">
      <c r="A31" s="514">
        <v>17</v>
      </c>
      <c r="B31" s="505" t="s">
        <v>434</v>
      </c>
      <c r="C31" s="599" t="s">
        <v>372</v>
      </c>
      <c r="D31" s="751"/>
      <c r="E31" s="729"/>
      <c r="F31" s="753"/>
      <c r="G31" s="729"/>
      <c r="H31" s="753"/>
      <c r="I31" s="729"/>
      <c r="J31" s="727">
        <v>14</v>
      </c>
      <c r="K31" s="728">
        <v>4</v>
      </c>
      <c r="L31" s="753"/>
      <c r="M31" s="729"/>
      <c r="N31" s="753"/>
      <c r="O31" s="471"/>
      <c r="P31" s="473">
        <f t="shared" si="0"/>
        <v>4</v>
      </c>
    </row>
    <row r="32" spans="1:17" ht="18.5" thickBot="1" x14ac:dyDescent="0.45">
      <c r="A32" s="1016" t="s">
        <v>443</v>
      </c>
      <c r="B32" s="1017"/>
      <c r="C32" s="1017"/>
      <c r="D32" s="1017"/>
      <c r="E32" s="1017"/>
      <c r="F32" s="1017"/>
      <c r="G32" s="1017"/>
      <c r="H32" s="1017"/>
      <c r="I32" s="1017"/>
      <c r="J32" s="1017"/>
      <c r="K32" s="1017"/>
      <c r="L32" s="1017"/>
      <c r="M32" s="1017"/>
      <c r="N32" s="1017"/>
      <c r="O32" s="1017"/>
      <c r="P32" s="1018"/>
    </row>
    <row r="33" spans="1:17" ht="18" x14ac:dyDescent="0.4">
      <c r="A33" s="732">
        <v>1</v>
      </c>
      <c r="B33" s="719" t="s">
        <v>366</v>
      </c>
      <c r="C33" s="717" t="s">
        <v>375</v>
      </c>
      <c r="D33" s="709">
        <v>15</v>
      </c>
      <c r="E33" s="720">
        <v>3</v>
      </c>
      <c r="F33" s="709">
        <v>10</v>
      </c>
      <c r="G33" s="720">
        <v>8</v>
      </c>
      <c r="H33" s="709">
        <v>9</v>
      </c>
      <c r="I33" s="720">
        <v>9</v>
      </c>
      <c r="J33" s="709">
        <v>11</v>
      </c>
      <c r="K33" s="720">
        <v>7</v>
      </c>
      <c r="L33" s="709">
        <v>6</v>
      </c>
      <c r="M33" s="720">
        <v>16</v>
      </c>
      <c r="N33" s="709">
        <v>12</v>
      </c>
      <c r="O33" s="720">
        <v>6</v>
      </c>
      <c r="P33" s="489">
        <f t="shared" ref="P33:P41" si="1">SUM(E33,G33,I33,K33,M33,O33)</f>
        <v>49</v>
      </c>
      <c r="Q33" s="404">
        <v>100</v>
      </c>
    </row>
    <row r="34" spans="1:17" ht="18" x14ac:dyDescent="0.4">
      <c r="A34" s="733">
        <v>2</v>
      </c>
      <c r="B34" s="716" t="s">
        <v>359</v>
      </c>
      <c r="C34" s="715" t="s">
        <v>374</v>
      </c>
      <c r="D34" s="707">
        <v>8</v>
      </c>
      <c r="E34" s="721">
        <v>12</v>
      </c>
      <c r="F34" s="707">
        <v>8</v>
      </c>
      <c r="G34" s="721">
        <v>12</v>
      </c>
      <c r="H34" s="752"/>
      <c r="I34" s="708"/>
      <c r="J34" s="707">
        <v>15</v>
      </c>
      <c r="K34" s="721">
        <v>3</v>
      </c>
      <c r="L34" s="707">
        <v>8</v>
      </c>
      <c r="M34" s="721">
        <v>12</v>
      </c>
      <c r="N34" s="707">
        <v>11</v>
      </c>
      <c r="O34" s="721">
        <v>7</v>
      </c>
      <c r="P34" s="476">
        <f t="shared" si="1"/>
        <v>46</v>
      </c>
    </row>
    <row r="35" spans="1:17" ht="18" x14ac:dyDescent="0.4">
      <c r="A35" s="738">
        <v>3</v>
      </c>
      <c r="B35" s="716" t="s">
        <v>349</v>
      </c>
      <c r="C35" s="715" t="s">
        <v>374</v>
      </c>
      <c r="D35" s="707">
        <v>10</v>
      </c>
      <c r="E35" s="721">
        <v>8</v>
      </c>
      <c r="F35" s="707">
        <v>9</v>
      </c>
      <c r="G35" s="721">
        <v>9</v>
      </c>
      <c r="H35" s="707">
        <v>8</v>
      </c>
      <c r="I35" s="721">
        <v>12</v>
      </c>
      <c r="J35" s="707">
        <v>18</v>
      </c>
      <c r="K35" s="721">
        <v>1</v>
      </c>
      <c r="L35" s="752"/>
      <c r="M35" s="708"/>
      <c r="N35" s="707">
        <v>10</v>
      </c>
      <c r="O35" s="721">
        <v>8</v>
      </c>
      <c r="P35" s="476">
        <f t="shared" si="1"/>
        <v>38</v>
      </c>
    </row>
    <row r="36" spans="1:17" ht="18" x14ac:dyDescent="0.4">
      <c r="A36" s="718">
        <v>4</v>
      </c>
      <c r="B36" s="716" t="s">
        <v>419</v>
      </c>
      <c r="C36" s="715" t="s">
        <v>374</v>
      </c>
      <c r="D36" s="707">
        <v>13</v>
      </c>
      <c r="E36" s="721">
        <v>5</v>
      </c>
      <c r="F36" s="752"/>
      <c r="G36" s="708"/>
      <c r="H36" s="752"/>
      <c r="I36" s="708"/>
      <c r="J36" s="707">
        <v>4</v>
      </c>
      <c r="K36" s="721">
        <v>20</v>
      </c>
      <c r="L36" s="707">
        <v>13</v>
      </c>
      <c r="M36" s="721">
        <v>5</v>
      </c>
      <c r="N36" s="752"/>
      <c r="O36" s="708"/>
      <c r="P36" s="476">
        <f t="shared" si="1"/>
        <v>30</v>
      </c>
    </row>
    <row r="37" spans="1:17" ht="18" x14ac:dyDescent="0.4">
      <c r="A37" s="718">
        <v>5</v>
      </c>
      <c r="B37" s="716" t="s">
        <v>422</v>
      </c>
      <c r="C37" s="715" t="s">
        <v>374</v>
      </c>
      <c r="D37" s="752"/>
      <c r="E37" s="708"/>
      <c r="F37" s="707">
        <v>5</v>
      </c>
      <c r="G37" s="721">
        <v>18</v>
      </c>
      <c r="H37" s="752"/>
      <c r="I37" s="708"/>
      <c r="J37" s="752"/>
      <c r="K37" s="708"/>
      <c r="L37" s="707">
        <v>14</v>
      </c>
      <c r="M37" s="721">
        <v>4</v>
      </c>
      <c r="N37" s="752"/>
      <c r="O37" s="708"/>
      <c r="P37" s="476">
        <f t="shared" si="1"/>
        <v>22</v>
      </c>
    </row>
    <row r="38" spans="1:17" ht="18" x14ac:dyDescent="0.4">
      <c r="A38" s="718">
        <v>6</v>
      </c>
      <c r="B38" s="716" t="s">
        <v>431</v>
      </c>
      <c r="C38" s="715" t="s">
        <v>374</v>
      </c>
      <c r="D38" s="752"/>
      <c r="E38" s="708"/>
      <c r="F38" s="752"/>
      <c r="G38" s="708"/>
      <c r="H38" s="752"/>
      <c r="I38" s="708"/>
      <c r="J38" s="707">
        <v>8</v>
      </c>
      <c r="K38" s="721">
        <v>12</v>
      </c>
      <c r="L38" s="707">
        <v>10</v>
      </c>
      <c r="M38" s="721">
        <v>8</v>
      </c>
      <c r="N38" s="752"/>
      <c r="O38" s="708"/>
      <c r="P38" s="476">
        <f t="shared" si="1"/>
        <v>20</v>
      </c>
    </row>
    <row r="39" spans="1:17" ht="18" x14ac:dyDescent="0.4">
      <c r="A39" s="718">
        <v>6</v>
      </c>
      <c r="B39" s="716" t="s">
        <v>445</v>
      </c>
      <c r="C39" s="715" t="s">
        <v>374</v>
      </c>
      <c r="D39" s="707">
        <v>16</v>
      </c>
      <c r="E39" s="721">
        <v>2</v>
      </c>
      <c r="F39" s="707">
        <v>13</v>
      </c>
      <c r="G39" s="721">
        <v>5</v>
      </c>
      <c r="H39" s="707">
        <v>12</v>
      </c>
      <c r="I39" s="721">
        <v>6</v>
      </c>
      <c r="J39" s="752"/>
      <c r="K39" s="714"/>
      <c r="L39" s="707">
        <v>15</v>
      </c>
      <c r="M39" s="721">
        <v>3</v>
      </c>
      <c r="N39" s="707">
        <v>14</v>
      </c>
      <c r="O39" s="728">
        <v>4</v>
      </c>
      <c r="P39" s="476">
        <f t="shared" si="1"/>
        <v>20</v>
      </c>
    </row>
    <row r="40" spans="1:17" ht="18" x14ac:dyDescent="0.4">
      <c r="A40" s="718">
        <v>8</v>
      </c>
      <c r="B40" s="716" t="s">
        <v>447</v>
      </c>
      <c r="C40" s="715" t="s">
        <v>374</v>
      </c>
      <c r="D40" s="707"/>
      <c r="E40" s="708"/>
      <c r="F40" s="752"/>
      <c r="G40" s="708"/>
      <c r="H40" s="707">
        <v>11</v>
      </c>
      <c r="I40" s="721">
        <v>7</v>
      </c>
      <c r="J40" s="707">
        <v>17</v>
      </c>
      <c r="K40" s="721">
        <v>1</v>
      </c>
      <c r="L40" s="707">
        <v>12</v>
      </c>
      <c r="M40" s="721">
        <v>6</v>
      </c>
      <c r="N40" s="752"/>
      <c r="O40" s="714"/>
      <c r="P40" s="476">
        <f t="shared" si="1"/>
        <v>14</v>
      </c>
    </row>
    <row r="41" spans="1:17" ht="18" x14ac:dyDescent="0.4">
      <c r="A41" s="725">
        <v>9</v>
      </c>
      <c r="B41" s="734" t="s">
        <v>436</v>
      </c>
      <c r="C41" s="726" t="s">
        <v>375</v>
      </c>
      <c r="D41" s="727">
        <v>17</v>
      </c>
      <c r="E41" s="728">
        <v>1</v>
      </c>
      <c r="F41" s="753"/>
      <c r="G41" s="729"/>
      <c r="H41" s="753"/>
      <c r="I41" s="708"/>
      <c r="J41" s="727">
        <v>19</v>
      </c>
      <c r="K41" s="728">
        <v>1</v>
      </c>
      <c r="L41" s="753"/>
      <c r="M41" s="729"/>
      <c r="N41" s="727">
        <v>15</v>
      </c>
      <c r="O41" s="728">
        <v>3</v>
      </c>
      <c r="P41" s="476">
        <f t="shared" si="1"/>
        <v>5</v>
      </c>
    </row>
  </sheetData>
  <sortState xmlns:xlrd2="http://schemas.microsoft.com/office/spreadsheetml/2017/richdata2" ref="B33:P41">
    <sortCondition descending="1" ref="P33:P41"/>
  </sortState>
  <mergeCells count="11">
    <mergeCell ref="L13:M13"/>
    <mergeCell ref="N13:O13"/>
    <mergeCell ref="P13:P14"/>
    <mergeCell ref="A32:P32"/>
    <mergeCell ref="A13:A14"/>
    <mergeCell ref="B13:B14"/>
    <mergeCell ref="C13:C14"/>
    <mergeCell ref="D13:E13"/>
    <mergeCell ref="F13:G13"/>
    <mergeCell ref="H13:I13"/>
    <mergeCell ref="J13:K13"/>
  </mergeCells>
  <pageMargins left="0.14000000000000001" right="0.13" top="0.13" bottom="0.2" header="0.12" footer="0.3"/>
  <pageSetup paperSize="9" scale="84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C801-3570-49AB-B63E-5BAAF0077328}">
  <sheetPr published="0">
    <tabColor rgb="FF00B050"/>
  </sheetPr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P49"/>
  <sheetViews>
    <sheetView workbookViewId="0">
      <selection sqref="A1:L49"/>
    </sheetView>
  </sheetViews>
  <sheetFormatPr baseColWidth="10" defaultRowHeight="12.5" x14ac:dyDescent="0.25"/>
  <cols>
    <col min="1" max="1" width="3.54296875" customWidth="1"/>
    <col min="2" max="2" width="19.453125" bestFit="1" customWidth="1"/>
    <col min="3" max="3" width="4.7265625" customWidth="1"/>
    <col min="4" max="4" width="3.26953125" bestFit="1" customWidth="1"/>
    <col min="5" max="5" width="5.7265625" bestFit="1" customWidth="1"/>
    <col min="6" max="6" width="6.453125" bestFit="1" customWidth="1"/>
    <col min="7" max="7" width="5.453125" bestFit="1" customWidth="1"/>
    <col min="8" max="8" width="6.453125" bestFit="1" customWidth="1"/>
    <col min="9" max="9" width="5.453125" bestFit="1" customWidth="1"/>
    <col min="10" max="10" width="7.1796875" style="1" bestFit="1" customWidth="1"/>
    <col min="11" max="11" width="5.7265625" bestFit="1" customWidth="1"/>
    <col min="12" max="12" width="7.1796875" bestFit="1" customWidth="1"/>
    <col min="13" max="13" width="3.7265625" bestFit="1" customWidth="1"/>
    <col min="14" max="14" width="3.36328125" bestFit="1" customWidth="1"/>
    <col min="15" max="15" width="3.7265625" bestFit="1" customWidth="1"/>
    <col min="16" max="16" width="7.54296875" style="1" bestFit="1" customWidth="1"/>
  </cols>
  <sheetData>
    <row r="1" spans="1:12" ht="22.5" x14ac:dyDescent="0.45">
      <c r="A1" s="357" t="s">
        <v>231</v>
      </c>
      <c r="B1" s="43"/>
      <c r="C1" s="41"/>
      <c r="D1" s="41"/>
      <c r="E1" s="41"/>
      <c r="F1" s="7"/>
      <c r="G1" s="7"/>
      <c r="H1" s="41"/>
      <c r="I1" s="44"/>
      <c r="J1" s="7"/>
      <c r="K1" s="5"/>
      <c r="L1" s="5"/>
    </row>
    <row r="2" spans="1:12" ht="22.5" x14ac:dyDescent="0.45">
      <c r="A2" s="357" t="s">
        <v>439</v>
      </c>
      <c r="B2" s="43"/>
      <c r="C2" s="41"/>
      <c r="D2" s="41"/>
      <c r="E2" s="41"/>
      <c r="F2" s="7"/>
      <c r="G2" s="7"/>
      <c r="H2" s="41"/>
      <c r="I2" s="44"/>
      <c r="J2" s="7"/>
      <c r="K2" s="5"/>
      <c r="L2" s="5"/>
    </row>
    <row r="3" spans="1:12" ht="26" x14ac:dyDescent="0.6">
      <c r="A3" s="13" t="s">
        <v>315</v>
      </c>
      <c r="B3" s="14"/>
      <c r="C3" s="5"/>
      <c r="D3" s="5"/>
      <c r="E3" s="5"/>
      <c r="F3" s="7"/>
      <c r="G3" s="7"/>
      <c r="H3" s="5"/>
      <c r="I3" s="7"/>
      <c r="J3" s="7"/>
      <c r="K3" s="5"/>
      <c r="L3" s="5"/>
    </row>
    <row r="4" spans="1:12" ht="21" x14ac:dyDescent="0.5">
      <c r="A4" s="694" t="s">
        <v>450</v>
      </c>
      <c r="B4" s="14"/>
      <c r="C4" s="5"/>
      <c r="D4" s="5"/>
      <c r="E4" s="5"/>
      <c r="F4" s="7"/>
      <c r="G4" s="7"/>
      <c r="H4" s="5"/>
      <c r="I4" s="7"/>
      <c r="J4" s="7"/>
      <c r="K4" s="5"/>
      <c r="L4" s="5"/>
    </row>
    <row r="5" spans="1:12" ht="15.5" x14ac:dyDescent="0.35">
      <c r="A5" s="13" t="s">
        <v>333</v>
      </c>
      <c r="B5" s="6"/>
      <c r="C5" s="5"/>
      <c r="D5" s="5"/>
      <c r="E5" s="5"/>
      <c r="F5" s="7"/>
      <c r="G5" s="7"/>
      <c r="H5" s="5"/>
      <c r="I5" s="7"/>
      <c r="J5" s="7"/>
      <c r="K5" s="5"/>
      <c r="L5" s="5"/>
    </row>
    <row r="6" spans="1:12" ht="15.5" x14ac:dyDescent="0.35">
      <c r="A6" s="13" t="s">
        <v>9</v>
      </c>
      <c r="B6" s="6"/>
      <c r="C6" s="5"/>
      <c r="D6" s="5"/>
      <c r="E6" s="5"/>
      <c r="F6" s="7"/>
      <c r="G6" s="7"/>
      <c r="H6" s="5"/>
      <c r="I6" s="7"/>
      <c r="J6" s="7"/>
      <c r="K6" s="5"/>
      <c r="L6" s="5"/>
    </row>
    <row r="7" spans="1:12" ht="15.5" x14ac:dyDescent="0.35">
      <c r="A7" s="990" t="s">
        <v>385</v>
      </c>
      <c r="B7" s="990"/>
      <c r="C7" s="990"/>
      <c r="D7" s="5"/>
      <c r="E7" s="633" t="s">
        <v>406</v>
      </c>
      <c r="F7" s="632" t="s">
        <v>407</v>
      </c>
      <c r="G7" s="633" t="s">
        <v>406</v>
      </c>
      <c r="H7" s="632" t="s">
        <v>407</v>
      </c>
      <c r="I7" s="633" t="s">
        <v>406</v>
      </c>
      <c r="J7" s="632" t="s">
        <v>407</v>
      </c>
      <c r="K7" s="633" t="s">
        <v>406</v>
      </c>
      <c r="L7" s="632" t="s">
        <v>407</v>
      </c>
    </row>
    <row r="8" spans="1:12" ht="15.5" x14ac:dyDescent="0.35">
      <c r="C8" s="1"/>
      <c r="E8" s="633">
        <v>1</v>
      </c>
      <c r="F8" s="632">
        <v>32</v>
      </c>
      <c r="G8" s="633">
        <v>7</v>
      </c>
      <c r="H8" s="674">
        <v>17</v>
      </c>
      <c r="I8" s="633">
        <v>13</v>
      </c>
      <c r="J8" s="632">
        <v>11</v>
      </c>
      <c r="K8" s="633">
        <v>19</v>
      </c>
      <c r="L8" s="632">
        <v>5</v>
      </c>
    </row>
    <row r="9" spans="1:12" ht="15.5" x14ac:dyDescent="0.35">
      <c r="C9" s="1"/>
      <c r="E9" s="633">
        <v>2</v>
      </c>
      <c r="F9" s="632">
        <v>28</v>
      </c>
      <c r="G9" s="633">
        <v>8</v>
      </c>
      <c r="H9" s="632">
        <v>16</v>
      </c>
      <c r="I9" s="633">
        <v>14</v>
      </c>
      <c r="J9" s="632">
        <v>10</v>
      </c>
      <c r="K9" s="633">
        <v>20</v>
      </c>
      <c r="L9" s="632">
        <v>4</v>
      </c>
    </row>
    <row r="10" spans="1:12" ht="15.5" x14ac:dyDescent="0.35">
      <c r="C10" s="1"/>
      <c r="E10" s="633">
        <v>3</v>
      </c>
      <c r="F10" s="632">
        <v>24</v>
      </c>
      <c r="G10" s="633">
        <v>9</v>
      </c>
      <c r="H10" s="632">
        <v>15</v>
      </c>
      <c r="I10" s="633">
        <v>15</v>
      </c>
      <c r="J10" s="632">
        <v>9</v>
      </c>
      <c r="K10" s="633">
        <v>21</v>
      </c>
      <c r="L10" s="632">
        <v>3</v>
      </c>
    </row>
    <row r="11" spans="1:12" ht="15.5" x14ac:dyDescent="0.35">
      <c r="C11" s="1"/>
      <c r="E11" s="633">
        <v>4</v>
      </c>
      <c r="F11" s="632">
        <v>20</v>
      </c>
      <c r="G11" s="633">
        <v>10</v>
      </c>
      <c r="H11" s="632">
        <v>14</v>
      </c>
      <c r="I11" s="633">
        <v>16</v>
      </c>
      <c r="J11" s="632">
        <v>8</v>
      </c>
      <c r="K11" s="633">
        <v>22</v>
      </c>
      <c r="L11" s="632">
        <v>2</v>
      </c>
    </row>
    <row r="12" spans="1:12" ht="15.5" x14ac:dyDescent="0.35">
      <c r="C12" s="1"/>
      <c r="E12" s="633">
        <v>5</v>
      </c>
      <c r="F12" s="632">
        <v>19</v>
      </c>
      <c r="G12" s="633">
        <v>11</v>
      </c>
      <c r="H12" s="632">
        <v>13</v>
      </c>
      <c r="I12" s="633">
        <v>17</v>
      </c>
      <c r="J12" s="632">
        <v>7</v>
      </c>
      <c r="K12" s="633" t="s">
        <v>409</v>
      </c>
      <c r="L12" s="632">
        <v>1</v>
      </c>
    </row>
    <row r="13" spans="1:12" ht="15.5" x14ac:dyDescent="0.35">
      <c r="C13" s="1"/>
      <c r="E13" s="633">
        <v>6</v>
      </c>
      <c r="F13" s="632">
        <v>18</v>
      </c>
      <c r="G13" s="633">
        <v>12</v>
      </c>
      <c r="H13" s="632">
        <v>12</v>
      </c>
      <c r="I13" s="633">
        <v>18</v>
      </c>
      <c r="J13" s="632">
        <v>6</v>
      </c>
      <c r="K13" s="633"/>
      <c r="L13" s="633"/>
    </row>
    <row r="14" spans="1:12" ht="15.5" x14ac:dyDescent="0.35">
      <c r="A14" s="13" t="s">
        <v>208</v>
      </c>
      <c r="B14" s="6"/>
      <c r="C14" s="5"/>
      <c r="D14" s="5"/>
      <c r="E14" s="5"/>
      <c r="F14" s="7"/>
      <c r="G14" s="7"/>
      <c r="H14" s="5"/>
      <c r="I14" s="7"/>
      <c r="J14" s="7"/>
      <c r="K14" s="5"/>
    </row>
    <row r="15" spans="1:12" ht="15.5" x14ac:dyDescent="0.35">
      <c r="A15" s="600" t="s">
        <v>377</v>
      </c>
      <c r="B15" s="79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6" thickBot="1" x14ac:dyDescent="0.4">
      <c r="A16" s="636" t="s">
        <v>210</v>
      </c>
      <c r="B16" s="291"/>
      <c r="C16" s="292"/>
      <c r="D16" s="292"/>
      <c r="E16" s="292"/>
      <c r="F16" s="292"/>
      <c r="G16" s="292"/>
      <c r="H16" s="292"/>
      <c r="I16" s="292"/>
      <c r="J16" s="7"/>
      <c r="K16" s="292"/>
      <c r="L16" s="292"/>
    </row>
    <row r="17" spans="1:16" ht="14.5" thickBot="1" x14ac:dyDescent="0.35">
      <c r="A17" s="351"/>
      <c r="B17" s="352"/>
      <c r="C17" s="648"/>
      <c r="D17" s="1019">
        <v>43356</v>
      </c>
      <c r="E17" s="1020"/>
      <c r="F17" s="1019">
        <v>43391</v>
      </c>
      <c r="G17" s="1020"/>
      <c r="H17" s="1019">
        <v>43419</v>
      </c>
      <c r="I17" s="1020"/>
      <c r="J17" s="1019">
        <v>43433</v>
      </c>
      <c r="K17" s="1020"/>
      <c r="L17" s="353" t="s">
        <v>60</v>
      </c>
      <c r="P17"/>
    </row>
    <row r="18" spans="1:16" ht="15" thickBot="1" x14ac:dyDescent="0.3">
      <c r="A18" s="602" t="s">
        <v>5</v>
      </c>
      <c r="B18" s="603" t="s">
        <v>3</v>
      </c>
      <c r="C18" s="649"/>
      <c r="D18" s="604" t="s">
        <v>346</v>
      </c>
      <c r="E18" s="605" t="s">
        <v>1</v>
      </c>
      <c r="F18" s="604" t="s">
        <v>346</v>
      </c>
      <c r="G18" s="605" t="s">
        <v>1</v>
      </c>
      <c r="H18" s="604" t="s">
        <v>346</v>
      </c>
      <c r="I18" s="605" t="s">
        <v>1</v>
      </c>
      <c r="J18" s="604" t="s">
        <v>346</v>
      </c>
      <c r="K18" s="605" t="s">
        <v>1</v>
      </c>
      <c r="L18" s="606" t="s">
        <v>4</v>
      </c>
      <c r="P18"/>
    </row>
    <row r="19" spans="1:16" ht="14.5" x14ac:dyDescent="0.35">
      <c r="A19" s="534">
        <v>1</v>
      </c>
      <c r="B19" s="748" t="s">
        <v>22</v>
      </c>
      <c r="C19" s="722" t="s">
        <v>370</v>
      </c>
      <c r="D19" s="608">
        <v>1</v>
      </c>
      <c r="E19" s="723">
        <v>32</v>
      </c>
      <c r="F19" s="608">
        <v>2</v>
      </c>
      <c r="G19" s="723">
        <v>28</v>
      </c>
      <c r="H19" s="608">
        <v>1</v>
      </c>
      <c r="I19" s="723">
        <v>32</v>
      </c>
      <c r="J19" s="608">
        <v>1</v>
      </c>
      <c r="K19" s="723">
        <v>32</v>
      </c>
      <c r="L19" s="746">
        <f t="shared" ref="L19:L49" si="0">SUM(E19,G19,K19,I19)</f>
        <v>124</v>
      </c>
      <c r="P19"/>
    </row>
    <row r="20" spans="1:16" ht="14.5" x14ac:dyDescent="0.35">
      <c r="A20" s="611">
        <v>2</v>
      </c>
      <c r="B20" s="612" t="s">
        <v>66</v>
      </c>
      <c r="C20" s="652" t="s">
        <v>440</v>
      </c>
      <c r="D20" s="619">
        <v>2</v>
      </c>
      <c r="E20" s="723">
        <v>28</v>
      </c>
      <c r="F20" s="619">
        <v>6</v>
      </c>
      <c r="G20" s="723">
        <v>18</v>
      </c>
      <c r="H20" s="619">
        <v>7</v>
      </c>
      <c r="I20" s="723">
        <v>17</v>
      </c>
      <c r="J20" s="619">
        <v>5</v>
      </c>
      <c r="K20" s="723">
        <v>19</v>
      </c>
      <c r="L20" s="706">
        <f t="shared" si="0"/>
        <v>82</v>
      </c>
      <c r="P20"/>
    </row>
    <row r="21" spans="1:16" ht="14.5" x14ac:dyDescent="0.35">
      <c r="A21" s="611">
        <v>3</v>
      </c>
      <c r="B21" s="749" t="s">
        <v>185</v>
      </c>
      <c r="C21" s="652" t="s">
        <v>373</v>
      </c>
      <c r="D21" s="735"/>
      <c r="E21" s="620"/>
      <c r="F21" s="619">
        <v>1</v>
      </c>
      <c r="G21" s="723">
        <v>32</v>
      </c>
      <c r="H21" s="619">
        <v>4</v>
      </c>
      <c r="I21" s="723">
        <v>20</v>
      </c>
      <c r="J21" s="619">
        <v>6</v>
      </c>
      <c r="K21" s="723">
        <v>18</v>
      </c>
      <c r="L21" s="745">
        <f t="shared" si="0"/>
        <v>70</v>
      </c>
      <c r="P21"/>
    </row>
    <row r="22" spans="1:16" ht="14.5" x14ac:dyDescent="0.35">
      <c r="A22" s="611">
        <v>4</v>
      </c>
      <c r="B22" s="612" t="s">
        <v>301</v>
      </c>
      <c r="C22" s="652" t="s">
        <v>370</v>
      </c>
      <c r="D22" s="619">
        <v>4</v>
      </c>
      <c r="E22" s="723">
        <v>20</v>
      </c>
      <c r="F22" s="619">
        <v>7</v>
      </c>
      <c r="G22" s="723">
        <v>17</v>
      </c>
      <c r="H22" s="619">
        <v>15</v>
      </c>
      <c r="I22" s="723">
        <v>9</v>
      </c>
      <c r="J22" s="619">
        <v>11</v>
      </c>
      <c r="K22" s="723">
        <v>13</v>
      </c>
      <c r="L22" s="706">
        <f t="shared" si="0"/>
        <v>59</v>
      </c>
      <c r="P22"/>
    </row>
    <row r="23" spans="1:16" ht="14.5" x14ac:dyDescent="0.35">
      <c r="A23" s="611">
        <v>5</v>
      </c>
      <c r="B23" s="705" t="s">
        <v>23</v>
      </c>
      <c r="C23" s="704" t="s">
        <v>373</v>
      </c>
      <c r="D23" s="735"/>
      <c r="E23" s="620"/>
      <c r="F23" s="735"/>
      <c r="G23" s="620"/>
      <c r="H23" s="619">
        <v>2</v>
      </c>
      <c r="I23" s="723">
        <v>28</v>
      </c>
      <c r="J23" s="619">
        <v>2</v>
      </c>
      <c r="K23" s="723">
        <v>28</v>
      </c>
      <c r="L23" s="706">
        <f t="shared" si="0"/>
        <v>56</v>
      </c>
      <c r="P23"/>
    </row>
    <row r="24" spans="1:16" ht="14.5" x14ac:dyDescent="0.35">
      <c r="A24" s="611">
        <v>6</v>
      </c>
      <c r="B24" s="740" t="s">
        <v>26</v>
      </c>
      <c r="C24" s="741" t="s">
        <v>373</v>
      </c>
      <c r="D24" s="702">
        <v>9</v>
      </c>
      <c r="E24" s="723">
        <v>15</v>
      </c>
      <c r="F24" s="619">
        <v>5</v>
      </c>
      <c r="G24" s="723">
        <v>19</v>
      </c>
      <c r="H24" s="735"/>
      <c r="I24" s="620"/>
      <c r="J24" s="619">
        <v>10</v>
      </c>
      <c r="K24" s="723">
        <v>14</v>
      </c>
      <c r="L24" s="706">
        <f t="shared" si="0"/>
        <v>48</v>
      </c>
      <c r="P24"/>
    </row>
    <row r="25" spans="1:16" ht="14.5" x14ac:dyDescent="0.35">
      <c r="A25" s="611">
        <v>7</v>
      </c>
      <c r="B25" s="612" t="s">
        <v>47</v>
      </c>
      <c r="C25" s="652" t="s">
        <v>373</v>
      </c>
      <c r="D25" s="735"/>
      <c r="E25" s="620"/>
      <c r="F25" s="619">
        <v>8</v>
      </c>
      <c r="G25" s="723">
        <v>16</v>
      </c>
      <c r="H25" s="619">
        <v>12</v>
      </c>
      <c r="I25" s="723">
        <v>12</v>
      </c>
      <c r="J25" s="619">
        <v>7</v>
      </c>
      <c r="K25" s="723">
        <v>17</v>
      </c>
      <c r="L25" s="706">
        <f t="shared" si="0"/>
        <v>45</v>
      </c>
      <c r="P25"/>
    </row>
    <row r="26" spans="1:16" ht="14.5" x14ac:dyDescent="0.35">
      <c r="A26" s="611">
        <v>8</v>
      </c>
      <c r="B26" s="612" t="s">
        <v>25</v>
      </c>
      <c r="C26" s="652" t="s">
        <v>373</v>
      </c>
      <c r="D26" s="619">
        <v>7</v>
      </c>
      <c r="E26" s="723">
        <v>17</v>
      </c>
      <c r="F26" s="619">
        <v>3</v>
      </c>
      <c r="G26" s="723">
        <v>24</v>
      </c>
      <c r="H26" s="735"/>
      <c r="I26" s="620"/>
      <c r="J26" s="735"/>
      <c r="K26" s="620"/>
      <c r="L26" s="706">
        <f t="shared" si="0"/>
        <v>41</v>
      </c>
      <c r="P26"/>
    </row>
    <row r="27" spans="1:16" ht="14.5" x14ac:dyDescent="0.35">
      <c r="A27" s="611">
        <v>9</v>
      </c>
      <c r="B27" s="612" t="s">
        <v>432</v>
      </c>
      <c r="C27" s="652" t="s">
        <v>371</v>
      </c>
      <c r="D27" s="619">
        <v>5</v>
      </c>
      <c r="E27" s="723">
        <v>19</v>
      </c>
      <c r="F27" s="619">
        <v>4</v>
      </c>
      <c r="G27" s="723">
        <v>20</v>
      </c>
      <c r="H27" s="735"/>
      <c r="I27" s="620"/>
      <c r="J27" s="735"/>
      <c r="K27" s="620"/>
      <c r="L27" s="706">
        <f t="shared" si="0"/>
        <v>39</v>
      </c>
      <c r="P27"/>
    </row>
    <row r="28" spans="1:16" ht="14.5" x14ac:dyDescent="0.35">
      <c r="A28" s="611">
        <v>10</v>
      </c>
      <c r="B28" s="612" t="s">
        <v>361</v>
      </c>
      <c r="C28" s="652" t="s">
        <v>373</v>
      </c>
      <c r="D28" s="735"/>
      <c r="E28" s="620"/>
      <c r="F28" s="735"/>
      <c r="G28" s="620"/>
      <c r="H28" s="619">
        <v>5</v>
      </c>
      <c r="I28" s="723">
        <v>19</v>
      </c>
      <c r="J28" s="619">
        <v>8</v>
      </c>
      <c r="K28" s="723">
        <v>16</v>
      </c>
      <c r="L28" s="706">
        <f t="shared" si="0"/>
        <v>35</v>
      </c>
      <c r="P28"/>
    </row>
    <row r="29" spans="1:16" ht="14.5" x14ac:dyDescent="0.35">
      <c r="A29" s="611">
        <v>11</v>
      </c>
      <c r="B29" s="612" t="s">
        <v>239</v>
      </c>
      <c r="C29" s="652" t="s">
        <v>371</v>
      </c>
      <c r="D29" s="735"/>
      <c r="E29" s="620"/>
      <c r="F29" s="619">
        <v>10</v>
      </c>
      <c r="G29" s="723">
        <v>14</v>
      </c>
      <c r="H29" s="619">
        <v>14</v>
      </c>
      <c r="I29" s="723">
        <v>10</v>
      </c>
      <c r="J29" s="619">
        <v>14</v>
      </c>
      <c r="K29" s="723">
        <v>10</v>
      </c>
      <c r="L29" s="706">
        <f t="shared" si="0"/>
        <v>34</v>
      </c>
      <c r="P29"/>
    </row>
    <row r="30" spans="1:16" ht="14.5" x14ac:dyDescent="0.35">
      <c r="A30" s="611">
        <v>12</v>
      </c>
      <c r="B30" s="612" t="s">
        <v>446</v>
      </c>
      <c r="C30" s="652" t="s">
        <v>373</v>
      </c>
      <c r="D30" s="735"/>
      <c r="E30" s="620"/>
      <c r="F30" s="619">
        <v>9</v>
      </c>
      <c r="G30" s="723">
        <v>15</v>
      </c>
      <c r="H30" s="619">
        <v>17</v>
      </c>
      <c r="I30" s="723">
        <v>7</v>
      </c>
      <c r="J30" s="619">
        <v>16</v>
      </c>
      <c r="K30" s="723">
        <v>8</v>
      </c>
      <c r="L30" s="706">
        <f t="shared" si="0"/>
        <v>30</v>
      </c>
      <c r="P30"/>
    </row>
    <row r="31" spans="1:16" ht="14.5" x14ac:dyDescent="0.35">
      <c r="A31" s="611">
        <v>13</v>
      </c>
      <c r="B31" s="612" t="s">
        <v>416</v>
      </c>
      <c r="C31" s="652" t="s">
        <v>372</v>
      </c>
      <c r="D31" s="619">
        <v>8</v>
      </c>
      <c r="E31" s="723">
        <v>16</v>
      </c>
      <c r="F31" s="735"/>
      <c r="G31" s="620"/>
      <c r="H31" s="619">
        <v>13</v>
      </c>
      <c r="I31" s="723">
        <v>11</v>
      </c>
      <c r="J31" s="735"/>
      <c r="K31" s="620"/>
      <c r="L31" s="706">
        <f t="shared" si="0"/>
        <v>27</v>
      </c>
      <c r="P31"/>
    </row>
    <row r="32" spans="1:16" ht="14.5" x14ac:dyDescent="0.35">
      <c r="A32" s="611">
        <v>14</v>
      </c>
      <c r="B32" s="705" t="s">
        <v>226</v>
      </c>
      <c r="C32" s="652" t="s">
        <v>372</v>
      </c>
      <c r="D32" s="735"/>
      <c r="E32" s="620"/>
      <c r="F32" s="735"/>
      <c r="G32" s="620"/>
      <c r="H32" s="619">
        <v>3</v>
      </c>
      <c r="I32" s="723">
        <v>24</v>
      </c>
      <c r="J32" s="735"/>
      <c r="K32" s="620"/>
      <c r="L32" s="706">
        <f t="shared" si="0"/>
        <v>24</v>
      </c>
      <c r="P32"/>
    </row>
    <row r="33" spans="1:16" ht="14.5" x14ac:dyDescent="0.35">
      <c r="A33" s="611">
        <v>14</v>
      </c>
      <c r="B33" s="612" t="s">
        <v>317</v>
      </c>
      <c r="C33" s="652" t="s">
        <v>440</v>
      </c>
      <c r="D33" s="619">
        <v>3</v>
      </c>
      <c r="E33" s="723">
        <v>24</v>
      </c>
      <c r="F33" s="735"/>
      <c r="G33" s="620"/>
      <c r="H33" s="735"/>
      <c r="I33" s="620"/>
      <c r="J33" s="735"/>
      <c r="K33" s="620"/>
      <c r="L33" s="706">
        <f t="shared" si="0"/>
        <v>24</v>
      </c>
      <c r="P33"/>
    </row>
    <row r="34" spans="1:16" ht="14.5" x14ac:dyDescent="0.35">
      <c r="A34" s="611">
        <v>14</v>
      </c>
      <c r="B34" s="612" t="s">
        <v>207</v>
      </c>
      <c r="C34" s="652" t="s">
        <v>371</v>
      </c>
      <c r="D34" s="735"/>
      <c r="E34" s="620"/>
      <c r="F34" s="735"/>
      <c r="G34" s="620"/>
      <c r="H34" s="735"/>
      <c r="I34" s="620"/>
      <c r="J34" s="619">
        <v>3</v>
      </c>
      <c r="K34" s="723">
        <v>24</v>
      </c>
      <c r="L34" s="706">
        <f t="shared" si="0"/>
        <v>24</v>
      </c>
      <c r="P34"/>
    </row>
    <row r="35" spans="1:16" ht="14.5" x14ac:dyDescent="0.35">
      <c r="A35" s="611">
        <v>17</v>
      </c>
      <c r="B35" s="612" t="s">
        <v>430</v>
      </c>
      <c r="C35" s="652" t="s">
        <v>371</v>
      </c>
      <c r="D35" s="735"/>
      <c r="E35" s="620"/>
      <c r="F35" s="735"/>
      <c r="G35" s="620"/>
      <c r="H35" s="735"/>
      <c r="I35" s="620"/>
      <c r="J35" s="619">
        <v>4</v>
      </c>
      <c r="K35" s="723">
        <v>20</v>
      </c>
      <c r="L35" s="706">
        <f t="shared" si="0"/>
        <v>20</v>
      </c>
      <c r="P35"/>
    </row>
    <row r="36" spans="1:16" ht="14.5" x14ac:dyDescent="0.35">
      <c r="A36" s="611">
        <v>18</v>
      </c>
      <c r="B36" s="612" t="s">
        <v>296</v>
      </c>
      <c r="C36" s="654" t="s">
        <v>370</v>
      </c>
      <c r="D36" s="735"/>
      <c r="E36" s="620"/>
      <c r="F36" s="735"/>
      <c r="G36" s="620"/>
      <c r="H36" s="619">
        <v>6</v>
      </c>
      <c r="I36" s="723">
        <v>18</v>
      </c>
      <c r="J36" s="735"/>
      <c r="K36" s="620"/>
      <c r="L36" s="706">
        <f t="shared" si="0"/>
        <v>18</v>
      </c>
      <c r="P36"/>
    </row>
    <row r="37" spans="1:16" ht="14.5" x14ac:dyDescent="0.35">
      <c r="A37" s="611">
        <v>18</v>
      </c>
      <c r="B37" s="612" t="s">
        <v>295</v>
      </c>
      <c r="C37" s="652" t="s">
        <v>372</v>
      </c>
      <c r="D37" s="619">
        <v>6</v>
      </c>
      <c r="E37" s="723">
        <v>18</v>
      </c>
      <c r="F37" s="735"/>
      <c r="G37" s="620"/>
      <c r="H37" s="735"/>
      <c r="I37" s="620"/>
      <c r="J37" s="735"/>
      <c r="K37" s="620"/>
      <c r="L37" s="706">
        <f t="shared" si="0"/>
        <v>18</v>
      </c>
      <c r="P37"/>
    </row>
    <row r="38" spans="1:16" ht="14.5" x14ac:dyDescent="0.35">
      <c r="A38" s="611">
        <v>20</v>
      </c>
      <c r="B38" s="612" t="s">
        <v>411</v>
      </c>
      <c r="C38" s="652" t="s">
        <v>372</v>
      </c>
      <c r="D38" s="735"/>
      <c r="E38" s="620"/>
      <c r="F38" s="619">
        <v>12</v>
      </c>
      <c r="G38" s="723">
        <v>12</v>
      </c>
      <c r="H38" s="619">
        <v>19</v>
      </c>
      <c r="I38" s="723">
        <v>5</v>
      </c>
      <c r="J38" s="735"/>
      <c r="K38" s="620"/>
      <c r="L38" s="706">
        <f t="shared" si="0"/>
        <v>17</v>
      </c>
      <c r="P38"/>
    </row>
    <row r="39" spans="1:16" ht="14.5" x14ac:dyDescent="0.35">
      <c r="A39" s="611">
        <v>21</v>
      </c>
      <c r="B39" s="622" t="s">
        <v>448</v>
      </c>
      <c r="C39" s="654" t="s">
        <v>373</v>
      </c>
      <c r="D39" s="736"/>
      <c r="E39" s="614"/>
      <c r="F39" s="736"/>
      <c r="G39" s="614"/>
      <c r="H39" s="613">
        <v>8</v>
      </c>
      <c r="I39" s="737">
        <v>16</v>
      </c>
      <c r="J39" s="736"/>
      <c r="K39" s="614"/>
      <c r="L39" s="706">
        <f t="shared" si="0"/>
        <v>16</v>
      </c>
      <c r="P39"/>
    </row>
    <row r="40" spans="1:16" ht="14.5" x14ac:dyDescent="0.35">
      <c r="A40" s="611">
        <v>22</v>
      </c>
      <c r="B40" s="622" t="s">
        <v>35</v>
      </c>
      <c r="C40" s="654" t="s">
        <v>371</v>
      </c>
      <c r="D40" s="736"/>
      <c r="E40" s="614"/>
      <c r="F40" s="736"/>
      <c r="G40" s="614"/>
      <c r="H40" s="613">
        <v>9</v>
      </c>
      <c r="I40" s="737">
        <v>15</v>
      </c>
      <c r="J40" s="736"/>
      <c r="K40" s="614"/>
      <c r="L40" s="706">
        <f t="shared" si="0"/>
        <v>15</v>
      </c>
      <c r="P40"/>
    </row>
    <row r="41" spans="1:16" ht="14.5" x14ac:dyDescent="0.35">
      <c r="A41" s="611">
        <v>22</v>
      </c>
      <c r="B41" s="612" t="s">
        <v>451</v>
      </c>
      <c r="C41" s="652" t="s">
        <v>372</v>
      </c>
      <c r="D41" s="735"/>
      <c r="E41" s="620"/>
      <c r="F41" s="735"/>
      <c r="G41" s="620"/>
      <c r="H41" s="735"/>
      <c r="I41" s="620"/>
      <c r="J41" s="619">
        <v>9</v>
      </c>
      <c r="K41" s="723">
        <v>15</v>
      </c>
      <c r="L41" s="706">
        <f t="shared" si="0"/>
        <v>15</v>
      </c>
      <c r="P41"/>
    </row>
    <row r="42" spans="1:16" ht="14.5" x14ac:dyDescent="0.35">
      <c r="A42" s="611">
        <v>24</v>
      </c>
      <c r="B42" s="612" t="s">
        <v>169</v>
      </c>
      <c r="C42" s="652" t="s">
        <v>370</v>
      </c>
      <c r="D42" s="735"/>
      <c r="E42" s="620"/>
      <c r="F42" s="735"/>
      <c r="G42" s="620"/>
      <c r="H42" s="619">
        <v>10</v>
      </c>
      <c r="I42" s="723">
        <v>14</v>
      </c>
      <c r="J42" s="735"/>
      <c r="K42" s="620"/>
      <c r="L42" s="706">
        <f t="shared" si="0"/>
        <v>14</v>
      </c>
      <c r="P42"/>
    </row>
    <row r="43" spans="1:16" ht="14.5" x14ac:dyDescent="0.35">
      <c r="A43" s="611">
        <v>25</v>
      </c>
      <c r="B43" s="612" t="s">
        <v>312</v>
      </c>
      <c r="C43" s="652" t="s">
        <v>373</v>
      </c>
      <c r="D43" s="735"/>
      <c r="E43" s="620"/>
      <c r="F43" s="735"/>
      <c r="G43" s="620"/>
      <c r="H43" s="619">
        <v>11</v>
      </c>
      <c r="I43" s="723">
        <v>13</v>
      </c>
      <c r="J43" s="735"/>
      <c r="K43" s="620"/>
      <c r="L43" s="706">
        <f t="shared" si="0"/>
        <v>13</v>
      </c>
      <c r="P43"/>
    </row>
    <row r="44" spans="1:16" ht="14.5" x14ac:dyDescent="0.35">
      <c r="A44" s="611">
        <v>25</v>
      </c>
      <c r="B44" s="612" t="s">
        <v>429</v>
      </c>
      <c r="C44" s="652" t="s">
        <v>372</v>
      </c>
      <c r="D44" s="735"/>
      <c r="E44" s="620"/>
      <c r="F44" s="619">
        <v>11</v>
      </c>
      <c r="G44" s="723">
        <v>13</v>
      </c>
      <c r="H44" s="735"/>
      <c r="I44" s="620"/>
      <c r="J44" s="735"/>
      <c r="K44" s="620"/>
      <c r="L44" s="706">
        <f t="shared" si="0"/>
        <v>13</v>
      </c>
      <c r="P44"/>
    </row>
    <row r="45" spans="1:16" ht="14.5" x14ac:dyDescent="0.35">
      <c r="A45" s="611">
        <v>27</v>
      </c>
      <c r="B45" s="622" t="s">
        <v>452</v>
      </c>
      <c r="C45" s="654" t="s">
        <v>372</v>
      </c>
      <c r="D45" s="736"/>
      <c r="E45" s="614"/>
      <c r="F45" s="736"/>
      <c r="G45" s="614"/>
      <c r="H45" s="736"/>
      <c r="I45" s="614"/>
      <c r="J45" s="613">
        <v>12</v>
      </c>
      <c r="K45" s="723">
        <v>12</v>
      </c>
      <c r="L45" s="706">
        <f t="shared" si="0"/>
        <v>12</v>
      </c>
      <c r="P45"/>
    </row>
    <row r="46" spans="1:16" ht="14.5" x14ac:dyDescent="0.35">
      <c r="A46" s="611">
        <v>28</v>
      </c>
      <c r="B46" s="744" t="s">
        <v>62</v>
      </c>
      <c r="C46" s="652" t="s">
        <v>370</v>
      </c>
      <c r="D46" s="735"/>
      <c r="E46" s="620"/>
      <c r="F46" s="735"/>
      <c r="G46" s="620"/>
      <c r="H46" s="735"/>
      <c r="I46" s="620"/>
      <c r="J46" s="619">
        <v>13</v>
      </c>
      <c r="K46" s="723">
        <v>11</v>
      </c>
      <c r="L46" s="747">
        <f t="shared" si="0"/>
        <v>11</v>
      </c>
      <c r="P46"/>
    </row>
    <row r="47" spans="1:16" ht="14.5" x14ac:dyDescent="0.35">
      <c r="A47" s="611">
        <v>29</v>
      </c>
      <c r="B47" s="612" t="s">
        <v>348</v>
      </c>
      <c r="C47" s="652" t="s">
        <v>372</v>
      </c>
      <c r="D47" s="735"/>
      <c r="E47" s="620"/>
      <c r="F47" s="735"/>
      <c r="G47" s="620"/>
      <c r="H47" s="735"/>
      <c r="I47" s="620"/>
      <c r="J47" s="619">
        <v>15</v>
      </c>
      <c r="K47" s="723">
        <v>9</v>
      </c>
      <c r="L47" s="706">
        <f t="shared" si="0"/>
        <v>9</v>
      </c>
      <c r="P47"/>
    </row>
    <row r="48" spans="1:16" ht="14.5" x14ac:dyDescent="0.35">
      <c r="A48" s="611">
        <v>30</v>
      </c>
      <c r="B48" s="692" t="s">
        <v>444</v>
      </c>
      <c r="C48" s="652" t="s">
        <v>373</v>
      </c>
      <c r="D48" s="158"/>
      <c r="E48" s="71"/>
      <c r="F48" s="158"/>
      <c r="G48" s="71"/>
      <c r="H48" s="619">
        <v>16</v>
      </c>
      <c r="I48" s="723">
        <v>8</v>
      </c>
      <c r="J48" s="143"/>
      <c r="K48" s="71"/>
      <c r="L48" s="706">
        <f t="shared" si="0"/>
        <v>8</v>
      </c>
      <c r="P48"/>
    </row>
    <row r="49" spans="1:16" ht="14.5" x14ac:dyDescent="0.35">
      <c r="A49" s="611">
        <v>31</v>
      </c>
      <c r="B49" s="691" t="s">
        <v>449</v>
      </c>
      <c r="C49" s="654" t="s">
        <v>373</v>
      </c>
      <c r="D49" s="742"/>
      <c r="E49" s="192"/>
      <c r="F49" s="742"/>
      <c r="G49" s="192"/>
      <c r="H49" s="613">
        <v>18</v>
      </c>
      <c r="I49" s="737">
        <v>6</v>
      </c>
      <c r="J49" s="743"/>
      <c r="K49" s="71"/>
      <c r="L49" s="706">
        <f t="shared" si="0"/>
        <v>6</v>
      </c>
      <c r="P49"/>
    </row>
  </sheetData>
  <sortState xmlns:xlrd2="http://schemas.microsoft.com/office/spreadsheetml/2017/richdata2" ref="B19:L49">
    <sortCondition descending="1" ref="L19:L49"/>
  </sortState>
  <mergeCells count="5">
    <mergeCell ref="D17:E17"/>
    <mergeCell ref="F17:G17"/>
    <mergeCell ref="H17:I17"/>
    <mergeCell ref="J17:K17"/>
    <mergeCell ref="A7:C7"/>
  </mergeCells>
  <pageMargins left="0.7" right="0.7" top="0.17" bottom="0.19" header="0.3" footer="0.12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  <pageSetUpPr fitToPage="1"/>
  </sheetPr>
  <dimension ref="A1:R51"/>
  <sheetViews>
    <sheetView zoomScale="80" zoomScaleNormal="80" workbookViewId="0">
      <selection activeCell="U10" sqref="U10"/>
    </sheetView>
  </sheetViews>
  <sheetFormatPr baseColWidth="10" defaultRowHeight="12.5" x14ac:dyDescent="0.25"/>
  <cols>
    <col min="1" max="1" width="6.81640625" customWidth="1"/>
    <col min="2" max="2" width="26.81640625" bestFit="1" customWidth="1"/>
    <col min="3" max="3" width="9.1796875" customWidth="1"/>
    <col min="4" max="4" width="4.54296875" bestFit="1" customWidth="1"/>
    <col min="5" max="5" width="5.54296875" bestFit="1" customWidth="1"/>
    <col min="6" max="6" width="4.54296875" bestFit="1" customWidth="1"/>
    <col min="7" max="7" width="5.54296875" bestFit="1" customWidth="1"/>
    <col min="8" max="8" width="4.54296875" bestFit="1" customWidth="1"/>
    <col min="9" max="9" width="5.54296875" bestFit="1" customWidth="1"/>
    <col min="10" max="10" width="4.54296875" bestFit="1" customWidth="1"/>
    <col min="11" max="11" width="5.54296875" bestFit="1" customWidth="1"/>
    <col min="12" max="12" width="4.54296875" bestFit="1" customWidth="1"/>
    <col min="13" max="13" width="5.54296875" bestFit="1" customWidth="1"/>
    <col min="14" max="14" width="6" bestFit="1" customWidth="1"/>
    <col min="15" max="15" width="5.54296875" bestFit="1" customWidth="1"/>
    <col min="16" max="17" width="5.54296875" customWidth="1"/>
  </cols>
  <sheetData>
    <row r="1" spans="1:18" ht="25" x14ac:dyDescent="0.5">
      <c r="A1" s="296" t="s">
        <v>421</v>
      </c>
      <c r="B1" s="43"/>
      <c r="C1" s="41"/>
      <c r="D1" s="41"/>
      <c r="E1" s="41"/>
      <c r="F1" s="7"/>
      <c r="G1" s="7"/>
      <c r="H1" s="41"/>
      <c r="I1" s="44"/>
      <c r="J1" s="7"/>
      <c r="K1" s="5"/>
    </row>
    <row r="2" spans="1:18" ht="30" x14ac:dyDescent="0.6">
      <c r="A2" s="662" t="s">
        <v>67</v>
      </c>
      <c r="B2" s="6"/>
      <c r="C2" s="5"/>
      <c r="D2" s="6"/>
      <c r="E2" s="6"/>
      <c r="F2" s="6"/>
      <c r="G2" s="6"/>
      <c r="H2" s="79"/>
      <c r="I2" s="579"/>
      <c r="J2" s="5"/>
      <c r="K2" s="6"/>
      <c r="L2" s="6"/>
      <c r="M2" s="6"/>
      <c r="N2" s="6"/>
      <c r="O2" s="6"/>
      <c r="P2" s="6"/>
      <c r="Q2" s="6"/>
      <c r="R2" s="6"/>
    </row>
    <row r="3" spans="1:18" ht="22" x14ac:dyDescent="0.65">
      <c r="A3" s="585" t="s">
        <v>437</v>
      </c>
      <c r="B3" s="6"/>
      <c r="C3" s="5"/>
      <c r="D3" s="6"/>
      <c r="E3" s="6"/>
      <c r="F3" s="6"/>
      <c r="G3" s="6"/>
      <c r="H3" s="79"/>
      <c r="I3" s="5"/>
      <c r="J3" s="5"/>
      <c r="K3" s="6"/>
      <c r="L3" s="6"/>
      <c r="M3" s="6"/>
      <c r="N3" s="6"/>
      <c r="O3" s="6"/>
      <c r="P3" s="6"/>
      <c r="Q3" s="6"/>
      <c r="R3" s="6"/>
    </row>
    <row r="4" spans="1:18" ht="15.5" x14ac:dyDescent="0.35">
      <c r="A4" s="13" t="s">
        <v>54</v>
      </c>
      <c r="B4" s="6"/>
      <c r="C4" s="5"/>
      <c r="D4" s="6"/>
      <c r="E4" s="6"/>
      <c r="F4" s="6"/>
      <c r="G4" s="6"/>
      <c r="H4" s="79"/>
      <c r="I4" s="5"/>
      <c r="J4" s="5"/>
      <c r="K4" s="6"/>
      <c r="L4" s="6"/>
      <c r="M4" s="6"/>
      <c r="N4" s="6"/>
      <c r="O4" s="6"/>
      <c r="P4" s="6"/>
      <c r="Q4" s="6"/>
      <c r="R4" s="6"/>
    </row>
    <row r="5" spans="1:18" ht="16" thickBot="1" x14ac:dyDescent="0.4">
      <c r="A5" s="13" t="s">
        <v>384</v>
      </c>
      <c r="B5" s="6"/>
      <c r="C5" s="5"/>
      <c r="D5" s="6"/>
      <c r="E5" s="6"/>
      <c r="F5" s="6"/>
      <c r="G5" s="6"/>
      <c r="H5" s="79"/>
      <c r="I5" s="5"/>
      <c r="J5" s="5"/>
      <c r="K5" s="6"/>
      <c r="L5" s="6"/>
      <c r="M5" s="6"/>
      <c r="N5" s="6"/>
      <c r="O5" s="6"/>
      <c r="P5" s="6"/>
      <c r="Q5" s="6"/>
      <c r="R5" s="6"/>
    </row>
    <row r="6" spans="1:18" ht="15.5" x14ac:dyDescent="0.35">
      <c r="A6" s="13" t="s">
        <v>385</v>
      </c>
      <c r="B6" s="43"/>
      <c r="C6" s="41"/>
      <c r="D6" s="665">
        <v>1</v>
      </c>
      <c r="E6" s="666" t="s">
        <v>387</v>
      </c>
      <c r="F6" s="665">
        <v>5</v>
      </c>
      <c r="G6" s="666" t="s">
        <v>391</v>
      </c>
      <c r="H6" s="665">
        <v>9</v>
      </c>
      <c r="I6" s="666" t="s">
        <v>395</v>
      </c>
      <c r="J6" s="665">
        <v>13</v>
      </c>
      <c r="K6" s="666" t="s">
        <v>399</v>
      </c>
      <c r="R6" s="6"/>
    </row>
    <row r="7" spans="1:18" ht="15.5" x14ac:dyDescent="0.35">
      <c r="A7" s="13"/>
      <c r="B7" s="43"/>
      <c r="C7" s="41"/>
      <c r="D7" s="667">
        <v>2</v>
      </c>
      <c r="E7" s="668" t="s">
        <v>388</v>
      </c>
      <c r="F7" s="667">
        <v>6</v>
      </c>
      <c r="G7" s="668" t="s">
        <v>392</v>
      </c>
      <c r="H7" s="667">
        <v>10</v>
      </c>
      <c r="I7" s="668" t="s">
        <v>396</v>
      </c>
      <c r="J7" s="667">
        <v>14</v>
      </c>
      <c r="K7" s="668" t="s">
        <v>400</v>
      </c>
      <c r="R7" s="6"/>
    </row>
    <row r="8" spans="1:18" ht="16" thickBot="1" x14ac:dyDescent="0.4">
      <c r="D8" s="667">
        <v>3</v>
      </c>
      <c r="E8" s="668" t="s">
        <v>389</v>
      </c>
      <c r="F8" s="667">
        <v>7</v>
      </c>
      <c r="G8" s="668" t="s">
        <v>393</v>
      </c>
      <c r="H8" s="667">
        <v>11</v>
      </c>
      <c r="I8" s="668" t="s">
        <v>397</v>
      </c>
      <c r="J8" s="667">
        <v>15</v>
      </c>
      <c r="K8" s="668" t="s">
        <v>401</v>
      </c>
      <c r="R8" s="6"/>
    </row>
    <row r="9" spans="1:18" ht="16" thickBot="1" x14ac:dyDescent="0.4">
      <c r="D9" s="669">
        <v>4</v>
      </c>
      <c r="E9" s="670" t="s">
        <v>390</v>
      </c>
      <c r="F9" s="669">
        <v>8</v>
      </c>
      <c r="G9" s="670" t="s">
        <v>394</v>
      </c>
      <c r="H9" s="669">
        <v>12</v>
      </c>
      <c r="I9" s="670" t="s">
        <v>398</v>
      </c>
      <c r="J9" s="669">
        <v>16</v>
      </c>
      <c r="K9" s="670" t="s">
        <v>402</v>
      </c>
      <c r="L9" s="671" t="s">
        <v>404</v>
      </c>
      <c r="M9" s="672" t="s">
        <v>403</v>
      </c>
      <c r="R9" s="6"/>
    </row>
    <row r="10" spans="1:18" ht="28.5" x14ac:dyDescent="0.65">
      <c r="A10" s="46" t="s">
        <v>321</v>
      </c>
      <c r="B10" s="6"/>
      <c r="C10" s="5"/>
      <c r="D10" s="6"/>
      <c r="E10" s="6"/>
      <c r="F10" s="6"/>
      <c r="G10" s="6"/>
      <c r="H10" s="79"/>
      <c r="I10" s="5"/>
      <c r="J10" s="5"/>
      <c r="K10" s="6"/>
      <c r="L10" s="6"/>
      <c r="M10" s="6"/>
      <c r="N10" s="6"/>
      <c r="O10" s="6"/>
      <c r="P10" s="6"/>
      <c r="Q10" s="6"/>
      <c r="R10" s="6"/>
    </row>
    <row r="11" spans="1:18" ht="15.5" x14ac:dyDescent="0.35">
      <c r="A11" s="13" t="s">
        <v>386</v>
      </c>
      <c r="B11" s="6"/>
      <c r="C11" s="5"/>
      <c r="D11" s="6"/>
      <c r="E11" s="6"/>
      <c r="F11" s="6"/>
      <c r="G11" s="6"/>
      <c r="H11" s="79"/>
      <c r="I11" s="5"/>
      <c r="J11" s="5"/>
      <c r="K11" s="6"/>
      <c r="L11" s="6"/>
      <c r="M11" s="6"/>
      <c r="N11" s="6"/>
      <c r="O11" s="6"/>
      <c r="P11" s="6"/>
      <c r="Q11" s="6"/>
      <c r="R11" s="6"/>
    </row>
    <row r="12" spans="1:18" ht="16" thickBot="1" x14ac:dyDescent="0.4">
      <c r="A12" s="13" t="s">
        <v>288</v>
      </c>
      <c r="B12" s="6"/>
      <c r="C12" s="5"/>
      <c r="D12" s="6"/>
      <c r="E12" s="6"/>
      <c r="F12" s="6"/>
      <c r="G12" s="6"/>
      <c r="H12" s="79"/>
      <c r="I12" s="5"/>
      <c r="J12" s="5"/>
      <c r="K12" s="6"/>
      <c r="L12" s="6"/>
      <c r="M12" s="6"/>
      <c r="N12" s="6"/>
      <c r="O12" s="6"/>
      <c r="P12" s="6"/>
      <c r="Q12" s="6"/>
      <c r="R12" s="6"/>
    </row>
    <row r="13" spans="1:18" ht="18.5" thickBot="1" x14ac:dyDescent="0.3">
      <c r="A13" s="986" t="s">
        <v>20</v>
      </c>
      <c r="B13" s="988" t="s">
        <v>3</v>
      </c>
      <c r="C13" s="988" t="s">
        <v>369</v>
      </c>
      <c r="D13" s="1014">
        <v>43110</v>
      </c>
      <c r="E13" s="1015"/>
      <c r="F13" s="1014">
        <v>43138</v>
      </c>
      <c r="G13" s="1015"/>
      <c r="H13" s="1014">
        <v>43166</v>
      </c>
      <c r="I13" s="1015"/>
      <c r="J13" s="1014">
        <v>43194</v>
      </c>
      <c r="K13" s="1015"/>
      <c r="L13" s="1014">
        <v>43215</v>
      </c>
      <c r="M13" s="1015"/>
      <c r="N13" s="1014">
        <v>43229</v>
      </c>
      <c r="O13" s="1015"/>
      <c r="P13" s="1014">
        <v>43250</v>
      </c>
      <c r="Q13" s="1015"/>
      <c r="R13" s="983" t="s">
        <v>55</v>
      </c>
    </row>
    <row r="14" spans="1:18" ht="18.5" thickBot="1" x14ac:dyDescent="0.45">
      <c r="A14" s="987"/>
      <c r="B14" s="1025"/>
      <c r="C14" s="1025"/>
      <c r="D14" s="501" t="s">
        <v>0</v>
      </c>
      <c r="E14" s="502" t="s">
        <v>2</v>
      </c>
      <c r="F14" s="501" t="s">
        <v>0</v>
      </c>
      <c r="G14" s="502" t="s">
        <v>2</v>
      </c>
      <c r="H14" s="501" t="s">
        <v>0</v>
      </c>
      <c r="I14" s="502" t="s">
        <v>2</v>
      </c>
      <c r="J14" s="501" t="s">
        <v>0</v>
      </c>
      <c r="K14" s="502" t="s">
        <v>2</v>
      </c>
      <c r="L14" s="501" t="s">
        <v>0</v>
      </c>
      <c r="M14" s="502" t="s">
        <v>2</v>
      </c>
      <c r="N14" s="501" t="s">
        <v>0</v>
      </c>
      <c r="O14" s="502" t="s">
        <v>2</v>
      </c>
      <c r="P14" s="501" t="s">
        <v>0</v>
      </c>
      <c r="Q14" s="502" t="s">
        <v>2</v>
      </c>
      <c r="R14" s="1021"/>
    </row>
    <row r="15" spans="1:18" ht="18" x14ac:dyDescent="0.4">
      <c r="A15" s="469">
        <v>1</v>
      </c>
      <c r="B15" s="507" t="s">
        <v>335</v>
      </c>
      <c r="C15" s="596" t="s">
        <v>371</v>
      </c>
      <c r="D15" s="488">
        <v>2</v>
      </c>
      <c r="E15" s="489">
        <v>28</v>
      </c>
      <c r="F15" s="488"/>
      <c r="G15" s="489"/>
      <c r="H15" s="678"/>
      <c r="I15" s="679"/>
      <c r="J15" s="488">
        <v>1</v>
      </c>
      <c r="K15" s="489">
        <v>32</v>
      </c>
      <c r="L15" s="488">
        <v>1</v>
      </c>
      <c r="M15" s="680">
        <v>32</v>
      </c>
      <c r="N15" s="488">
        <v>7</v>
      </c>
      <c r="O15" s="680">
        <v>14</v>
      </c>
      <c r="P15" s="488">
        <v>2</v>
      </c>
      <c r="Q15" s="680">
        <v>28</v>
      </c>
      <c r="R15" s="490">
        <f t="shared" ref="R15:R40" si="0">SUM(E15,G15,I15,K15,M15,O15,Q15)</f>
        <v>134</v>
      </c>
    </row>
    <row r="16" spans="1:18" ht="18" x14ac:dyDescent="0.4">
      <c r="A16" s="474">
        <v>2</v>
      </c>
      <c r="B16" s="681" t="s">
        <v>226</v>
      </c>
      <c r="C16" s="682" t="s">
        <v>372</v>
      </c>
      <c r="D16" s="683">
        <v>5</v>
      </c>
      <c r="E16" s="684">
        <v>18</v>
      </c>
      <c r="F16" s="683">
        <v>3</v>
      </c>
      <c r="G16" s="685">
        <v>24</v>
      </c>
      <c r="H16" s="683">
        <v>2</v>
      </c>
      <c r="I16" s="684">
        <v>28</v>
      </c>
      <c r="J16" s="683">
        <v>13</v>
      </c>
      <c r="K16" s="686">
        <v>5</v>
      </c>
      <c r="L16" s="687">
        <v>5</v>
      </c>
      <c r="M16" s="688">
        <v>18</v>
      </c>
      <c r="N16" s="687">
        <v>3</v>
      </c>
      <c r="O16" s="688">
        <v>24</v>
      </c>
      <c r="P16" s="687">
        <v>7</v>
      </c>
      <c r="Q16" s="688">
        <v>14</v>
      </c>
      <c r="R16" s="682">
        <f t="shared" si="0"/>
        <v>131</v>
      </c>
    </row>
    <row r="17" spans="1:18" ht="18" x14ac:dyDescent="0.4">
      <c r="A17" s="479">
        <v>3</v>
      </c>
      <c r="B17" s="675" t="s">
        <v>265</v>
      </c>
      <c r="C17" s="597" t="s">
        <v>372</v>
      </c>
      <c r="D17" s="475">
        <v>3</v>
      </c>
      <c r="E17" s="471">
        <v>24</v>
      </c>
      <c r="F17" s="475">
        <v>1</v>
      </c>
      <c r="G17" s="476">
        <v>32</v>
      </c>
      <c r="H17" s="475"/>
      <c r="I17" s="476"/>
      <c r="J17" s="475"/>
      <c r="K17" s="476"/>
      <c r="L17" s="475">
        <v>3</v>
      </c>
      <c r="M17" s="476">
        <v>24</v>
      </c>
      <c r="N17" s="475"/>
      <c r="O17" s="476"/>
      <c r="P17" s="475"/>
      <c r="Q17" s="476"/>
      <c r="R17" s="514">
        <f t="shared" si="0"/>
        <v>80</v>
      </c>
    </row>
    <row r="18" spans="1:18" ht="18" x14ac:dyDescent="0.4">
      <c r="A18" s="479">
        <v>4</v>
      </c>
      <c r="B18" s="575" t="s">
        <v>205</v>
      </c>
      <c r="C18" s="597" t="s">
        <v>371</v>
      </c>
      <c r="D18" s="475"/>
      <c r="E18" s="476"/>
      <c r="F18" s="475"/>
      <c r="G18" s="476"/>
      <c r="H18" s="475"/>
      <c r="I18" s="476"/>
      <c r="J18" s="475"/>
      <c r="K18" s="476"/>
      <c r="L18" s="475">
        <v>4</v>
      </c>
      <c r="M18" s="486">
        <v>20</v>
      </c>
      <c r="N18" s="475">
        <v>1</v>
      </c>
      <c r="O18" s="486">
        <v>32</v>
      </c>
      <c r="P18" s="475">
        <v>3</v>
      </c>
      <c r="Q18" s="486">
        <v>24</v>
      </c>
      <c r="R18" s="514">
        <f t="shared" si="0"/>
        <v>76</v>
      </c>
    </row>
    <row r="19" spans="1:18" ht="18" x14ac:dyDescent="0.4">
      <c r="A19" s="479">
        <v>5</v>
      </c>
      <c r="B19" s="503" t="s">
        <v>207</v>
      </c>
      <c r="C19" s="597" t="s">
        <v>371</v>
      </c>
      <c r="D19" s="475">
        <v>6</v>
      </c>
      <c r="E19" s="471">
        <v>16</v>
      </c>
      <c r="F19" s="475">
        <v>2</v>
      </c>
      <c r="G19" s="471">
        <v>28</v>
      </c>
      <c r="H19" s="673">
        <v>8</v>
      </c>
      <c r="I19" s="476">
        <v>12</v>
      </c>
      <c r="J19" s="475">
        <v>7</v>
      </c>
      <c r="K19" s="476">
        <v>14</v>
      </c>
      <c r="L19" s="475"/>
      <c r="M19" s="476"/>
      <c r="N19" s="475"/>
      <c r="O19" s="476"/>
      <c r="P19" s="475"/>
      <c r="Q19" s="476"/>
      <c r="R19" s="514">
        <f t="shared" si="0"/>
        <v>70</v>
      </c>
    </row>
    <row r="20" spans="1:18" ht="18" x14ac:dyDescent="0.4">
      <c r="A20" s="479">
        <v>6</v>
      </c>
      <c r="B20" s="503" t="s">
        <v>34</v>
      </c>
      <c r="C20" s="597" t="s">
        <v>370</v>
      </c>
      <c r="D20" s="475">
        <v>7</v>
      </c>
      <c r="E20" s="639">
        <v>14</v>
      </c>
      <c r="F20" s="475"/>
      <c r="G20" s="639"/>
      <c r="H20" s="475"/>
      <c r="I20" s="476"/>
      <c r="J20" s="475">
        <v>6</v>
      </c>
      <c r="K20" s="639">
        <v>16</v>
      </c>
      <c r="L20" s="475"/>
      <c r="M20" s="639"/>
      <c r="N20" s="475">
        <v>5</v>
      </c>
      <c r="O20" s="639">
        <v>18</v>
      </c>
      <c r="P20" s="475">
        <v>6</v>
      </c>
      <c r="Q20" s="639">
        <v>16</v>
      </c>
      <c r="R20" s="514">
        <f t="shared" si="0"/>
        <v>64</v>
      </c>
    </row>
    <row r="21" spans="1:18" ht="18.5" thickBot="1" x14ac:dyDescent="0.45">
      <c r="A21" s="480">
        <v>6</v>
      </c>
      <c r="B21" s="518" t="s">
        <v>317</v>
      </c>
      <c r="C21" s="689" t="s">
        <v>371</v>
      </c>
      <c r="D21" s="481">
        <v>1</v>
      </c>
      <c r="E21" s="482">
        <v>32</v>
      </c>
      <c r="F21" s="481">
        <v>4</v>
      </c>
      <c r="G21" s="539">
        <v>20</v>
      </c>
      <c r="H21" s="481"/>
      <c r="I21" s="539"/>
      <c r="J21" s="481"/>
      <c r="K21" s="482"/>
      <c r="L21" s="481">
        <v>8</v>
      </c>
      <c r="M21" s="482">
        <v>12</v>
      </c>
      <c r="N21" s="481"/>
      <c r="O21" s="482"/>
      <c r="P21" s="481"/>
      <c r="Q21" s="482"/>
      <c r="R21" s="540">
        <f t="shared" si="0"/>
        <v>64</v>
      </c>
    </row>
    <row r="22" spans="1:18" ht="18.5" thickTop="1" x14ac:dyDescent="0.4">
      <c r="A22" s="473">
        <v>8</v>
      </c>
      <c r="B22" s="505" t="s">
        <v>239</v>
      </c>
      <c r="C22" s="599" t="s">
        <v>371</v>
      </c>
      <c r="D22" s="470">
        <v>9</v>
      </c>
      <c r="E22" s="471">
        <v>9</v>
      </c>
      <c r="F22" s="470"/>
      <c r="G22" s="471"/>
      <c r="H22" s="470">
        <v>6</v>
      </c>
      <c r="I22" s="471">
        <v>16</v>
      </c>
      <c r="J22" s="470">
        <v>11</v>
      </c>
      <c r="K22" s="471">
        <v>7</v>
      </c>
      <c r="L22" s="470">
        <v>7</v>
      </c>
      <c r="M22" s="471">
        <v>14</v>
      </c>
      <c r="N22" s="470">
        <v>10</v>
      </c>
      <c r="O22" s="471">
        <v>8</v>
      </c>
      <c r="P22" s="470">
        <v>10</v>
      </c>
      <c r="Q22" s="471">
        <v>8</v>
      </c>
      <c r="R22" s="473">
        <f t="shared" si="0"/>
        <v>62</v>
      </c>
    </row>
    <row r="23" spans="1:18" ht="18" x14ac:dyDescent="0.4">
      <c r="A23" s="473">
        <v>9</v>
      </c>
      <c r="B23" s="505" t="s">
        <v>35</v>
      </c>
      <c r="C23" s="597" t="s">
        <v>371</v>
      </c>
      <c r="D23" s="475"/>
      <c r="E23" s="476"/>
      <c r="F23" s="475"/>
      <c r="G23" s="471"/>
      <c r="H23" s="475">
        <v>1</v>
      </c>
      <c r="I23" s="476">
        <v>32</v>
      </c>
      <c r="J23" s="475">
        <v>2</v>
      </c>
      <c r="K23" s="476">
        <v>28</v>
      </c>
      <c r="L23" s="475"/>
      <c r="M23" s="476"/>
      <c r="N23" s="475"/>
      <c r="O23" s="476"/>
      <c r="P23" s="475"/>
      <c r="Q23" s="476"/>
      <c r="R23" s="514">
        <f t="shared" si="0"/>
        <v>60</v>
      </c>
    </row>
    <row r="24" spans="1:18" ht="18" x14ac:dyDescent="0.4">
      <c r="A24" s="473">
        <v>9</v>
      </c>
      <c r="B24" s="505" t="s">
        <v>302</v>
      </c>
      <c r="C24" s="597" t="s">
        <v>373</v>
      </c>
      <c r="D24" s="475"/>
      <c r="E24" s="471"/>
      <c r="F24" s="475"/>
      <c r="G24" s="471"/>
      <c r="H24" s="475">
        <v>5</v>
      </c>
      <c r="I24" s="476">
        <v>18</v>
      </c>
      <c r="J24" s="475">
        <v>5</v>
      </c>
      <c r="K24" s="476">
        <v>18</v>
      </c>
      <c r="L24" s="475"/>
      <c r="M24" s="478"/>
      <c r="N24" s="475">
        <v>4</v>
      </c>
      <c r="O24" s="478">
        <v>20</v>
      </c>
      <c r="P24" s="475"/>
      <c r="Q24" s="478"/>
      <c r="R24" s="514">
        <f t="shared" si="0"/>
        <v>56</v>
      </c>
    </row>
    <row r="25" spans="1:18" ht="18" x14ac:dyDescent="0.4">
      <c r="A25" s="473">
        <v>11</v>
      </c>
      <c r="B25" s="548" t="s">
        <v>234</v>
      </c>
      <c r="C25" s="597" t="s">
        <v>372</v>
      </c>
      <c r="D25" s="547"/>
      <c r="E25" s="486"/>
      <c r="F25" s="547">
        <v>6</v>
      </c>
      <c r="G25" s="486">
        <v>16</v>
      </c>
      <c r="H25" s="547"/>
      <c r="I25" s="486"/>
      <c r="J25" s="547">
        <v>3</v>
      </c>
      <c r="K25" s="486">
        <v>24</v>
      </c>
      <c r="L25" s="547">
        <v>8</v>
      </c>
      <c r="M25" s="486">
        <v>12</v>
      </c>
      <c r="N25" s="547"/>
      <c r="O25" s="486"/>
      <c r="P25" s="547"/>
      <c r="Q25" s="486"/>
      <c r="R25" s="514">
        <f t="shared" si="0"/>
        <v>52</v>
      </c>
    </row>
    <row r="26" spans="1:18" ht="18" x14ac:dyDescent="0.4">
      <c r="A26" s="473">
        <v>12</v>
      </c>
      <c r="B26" s="506" t="s">
        <v>27</v>
      </c>
      <c r="C26" s="597" t="s">
        <v>370</v>
      </c>
      <c r="D26" s="547"/>
      <c r="E26" s="486"/>
      <c r="F26" s="547"/>
      <c r="G26" s="486"/>
      <c r="H26" s="547"/>
      <c r="I26" s="486"/>
      <c r="J26" s="547">
        <v>9</v>
      </c>
      <c r="K26" s="486">
        <v>9</v>
      </c>
      <c r="L26" s="547"/>
      <c r="M26" s="486"/>
      <c r="N26" s="547">
        <v>6</v>
      </c>
      <c r="O26" s="486">
        <v>16</v>
      </c>
      <c r="P26" s="547">
        <v>8</v>
      </c>
      <c r="Q26" s="486">
        <v>12</v>
      </c>
      <c r="R26" s="514">
        <f t="shared" si="0"/>
        <v>37</v>
      </c>
    </row>
    <row r="27" spans="1:18" ht="18" x14ac:dyDescent="0.4">
      <c r="A27" s="473">
        <v>13</v>
      </c>
      <c r="B27" s="503" t="s">
        <v>426</v>
      </c>
      <c r="C27" s="597" t="s">
        <v>373</v>
      </c>
      <c r="D27" s="547"/>
      <c r="E27" s="486"/>
      <c r="F27" s="547"/>
      <c r="G27" s="486"/>
      <c r="H27" s="547">
        <v>7</v>
      </c>
      <c r="I27" s="486">
        <v>14</v>
      </c>
      <c r="J27" s="547"/>
      <c r="K27" s="486"/>
      <c r="L27" s="547"/>
      <c r="M27" s="486"/>
      <c r="N27" s="547"/>
      <c r="O27" s="486"/>
      <c r="P27" s="547">
        <v>4</v>
      </c>
      <c r="Q27" s="486">
        <v>20</v>
      </c>
      <c r="R27" s="514">
        <f t="shared" si="0"/>
        <v>34</v>
      </c>
    </row>
    <row r="28" spans="1:18" ht="18" x14ac:dyDescent="0.4">
      <c r="A28" s="473">
        <v>14</v>
      </c>
      <c r="B28" s="503" t="s">
        <v>350</v>
      </c>
      <c r="C28" s="597" t="s">
        <v>372</v>
      </c>
      <c r="D28" s="547">
        <v>4</v>
      </c>
      <c r="E28" s="486">
        <v>20</v>
      </c>
      <c r="F28" s="547"/>
      <c r="G28" s="486"/>
      <c r="H28" s="547"/>
      <c r="I28" s="486"/>
      <c r="J28" s="547">
        <v>14</v>
      </c>
      <c r="K28" s="486">
        <v>4</v>
      </c>
      <c r="L28" s="547"/>
      <c r="M28" s="486"/>
      <c r="N28" s="547"/>
      <c r="O28" s="486"/>
      <c r="P28" s="547">
        <v>11</v>
      </c>
      <c r="Q28" s="486">
        <v>7</v>
      </c>
      <c r="R28" s="514">
        <f t="shared" si="0"/>
        <v>31</v>
      </c>
    </row>
    <row r="29" spans="1:18" ht="18" x14ac:dyDescent="0.4">
      <c r="A29" s="473">
        <v>15</v>
      </c>
      <c r="B29" s="503" t="s">
        <v>202</v>
      </c>
      <c r="C29" s="597" t="s">
        <v>370</v>
      </c>
      <c r="D29" s="475"/>
      <c r="E29" s="476"/>
      <c r="F29" s="475"/>
      <c r="G29" s="476"/>
      <c r="H29" s="475"/>
      <c r="I29" s="476"/>
      <c r="J29" s="475"/>
      <c r="K29" s="476"/>
      <c r="L29" s="475">
        <v>2</v>
      </c>
      <c r="M29" s="476">
        <v>28</v>
      </c>
      <c r="N29" s="475"/>
      <c r="O29" s="476"/>
      <c r="P29" s="475"/>
      <c r="Q29" s="476"/>
      <c r="R29" s="514">
        <f t="shared" si="0"/>
        <v>28</v>
      </c>
    </row>
    <row r="30" spans="1:18" ht="18" x14ac:dyDescent="0.4">
      <c r="A30" s="473">
        <v>15</v>
      </c>
      <c r="B30" s="503" t="s">
        <v>320</v>
      </c>
      <c r="C30" s="597" t="s">
        <v>372</v>
      </c>
      <c r="D30" s="475"/>
      <c r="E30" s="476"/>
      <c r="F30" s="475">
        <v>5</v>
      </c>
      <c r="G30" s="476">
        <v>18</v>
      </c>
      <c r="H30" s="475"/>
      <c r="I30" s="476"/>
      <c r="J30" s="475"/>
      <c r="K30" s="476"/>
      <c r="L30" s="475">
        <v>9</v>
      </c>
      <c r="M30" s="476">
        <v>9</v>
      </c>
      <c r="N30" s="475"/>
      <c r="O30" s="476"/>
      <c r="P30" s="475"/>
      <c r="Q30" s="476"/>
      <c r="R30" s="514">
        <f t="shared" si="0"/>
        <v>27</v>
      </c>
    </row>
    <row r="31" spans="1:18" ht="18" x14ac:dyDescent="0.4">
      <c r="A31" s="473">
        <v>17</v>
      </c>
      <c r="B31" s="503" t="s">
        <v>322</v>
      </c>
      <c r="C31" s="597" t="s">
        <v>370</v>
      </c>
      <c r="D31" s="475"/>
      <c r="E31" s="476"/>
      <c r="F31" s="475"/>
      <c r="G31" s="476"/>
      <c r="H31" s="475">
        <v>3</v>
      </c>
      <c r="I31" s="476">
        <v>24</v>
      </c>
      <c r="J31" s="475"/>
      <c r="K31" s="476"/>
      <c r="L31" s="475"/>
      <c r="M31" s="476"/>
      <c r="N31" s="475"/>
      <c r="O31" s="476"/>
      <c r="P31" s="475"/>
      <c r="Q31" s="476"/>
      <c r="R31" s="514">
        <f t="shared" si="0"/>
        <v>24</v>
      </c>
    </row>
    <row r="32" spans="1:18" ht="18" x14ac:dyDescent="0.4">
      <c r="A32" s="473">
        <v>18</v>
      </c>
      <c r="B32" s="548" t="s">
        <v>424</v>
      </c>
      <c r="C32" s="597" t="s">
        <v>372</v>
      </c>
      <c r="D32" s="475"/>
      <c r="E32" s="476"/>
      <c r="F32" s="475">
        <v>7</v>
      </c>
      <c r="G32" s="476">
        <v>14</v>
      </c>
      <c r="H32" s="475">
        <v>12</v>
      </c>
      <c r="I32" s="476">
        <v>6</v>
      </c>
      <c r="J32" s="475">
        <v>16</v>
      </c>
      <c r="K32" s="476">
        <v>2</v>
      </c>
      <c r="L32" s="475"/>
      <c r="M32" s="476"/>
      <c r="N32" s="475"/>
      <c r="O32" s="476"/>
      <c r="P32" s="475"/>
      <c r="Q32" s="476"/>
      <c r="R32" s="514">
        <f t="shared" si="0"/>
        <v>22</v>
      </c>
    </row>
    <row r="33" spans="1:18" ht="18" x14ac:dyDescent="0.4">
      <c r="A33" s="473">
        <v>19</v>
      </c>
      <c r="B33" s="504" t="s">
        <v>295</v>
      </c>
      <c r="C33" s="599" t="s">
        <v>372</v>
      </c>
      <c r="D33" s="470"/>
      <c r="E33" s="471"/>
      <c r="F33" s="470"/>
      <c r="G33" s="471"/>
      <c r="H33" s="470"/>
      <c r="I33" s="471"/>
      <c r="J33" s="470">
        <v>4</v>
      </c>
      <c r="K33" s="471">
        <v>20</v>
      </c>
      <c r="L33" s="470"/>
      <c r="M33" s="471"/>
      <c r="N33" s="470"/>
      <c r="O33" s="471"/>
      <c r="P33" s="470"/>
      <c r="Q33" s="471"/>
      <c r="R33" s="514">
        <f t="shared" si="0"/>
        <v>20</v>
      </c>
    </row>
    <row r="34" spans="1:18" ht="18" x14ac:dyDescent="0.4">
      <c r="A34" s="473">
        <v>20</v>
      </c>
      <c r="B34" s="505" t="s">
        <v>301</v>
      </c>
      <c r="C34" s="597"/>
      <c r="D34" s="475"/>
      <c r="E34" s="476"/>
      <c r="F34" s="475"/>
      <c r="G34" s="476"/>
      <c r="H34" s="475"/>
      <c r="I34" s="476"/>
      <c r="J34" s="475"/>
      <c r="K34" s="476"/>
      <c r="L34" s="475"/>
      <c r="M34" s="476"/>
      <c r="N34" s="475"/>
      <c r="O34" s="476"/>
      <c r="P34" s="475">
        <v>5</v>
      </c>
      <c r="Q34" s="476">
        <v>18</v>
      </c>
      <c r="R34" s="514">
        <f t="shared" si="0"/>
        <v>18</v>
      </c>
    </row>
    <row r="35" spans="1:18" ht="18" x14ac:dyDescent="0.4">
      <c r="A35" s="473">
        <v>21</v>
      </c>
      <c r="B35" s="503" t="s">
        <v>427</v>
      </c>
      <c r="C35" s="597" t="s">
        <v>370</v>
      </c>
      <c r="D35" s="475"/>
      <c r="E35" s="476"/>
      <c r="F35" s="475"/>
      <c r="G35" s="476"/>
      <c r="H35" s="475"/>
      <c r="I35" s="476"/>
      <c r="J35" s="475"/>
      <c r="K35" s="476"/>
      <c r="L35" s="475"/>
      <c r="M35" s="476"/>
      <c r="N35" s="475">
        <v>11</v>
      </c>
      <c r="O35" s="476">
        <v>7</v>
      </c>
      <c r="P35" s="475">
        <v>9</v>
      </c>
      <c r="Q35" s="476">
        <v>9</v>
      </c>
      <c r="R35" s="514">
        <f t="shared" si="0"/>
        <v>16</v>
      </c>
    </row>
    <row r="36" spans="1:18" ht="18" x14ac:dyDescent="0.4">
      <c r="A36" s="473">
        <v>21</v>
      </c>
      <c r="B36" s="505" t="s">
        <v>415</v>
      </c>
      <c r="C36" s="597" t="s">
        <v>372</v>
      </c>
      <c r="D36" s="475">
        <v>12</v>
      </c>
      <c r="E36" s="476">
        <v>6</v>
      </c>
      <c r="F36" s="475">
        <v>12</v>
      </c>
      <c r="G36" s="476">
        <v>6</v>
      </c>
      <c r="H36" s="475"/>
      <c r="I36" s="476"/>
      <c r="J36" s="475"/>
      <c r="K36" s="476"/>
      <c r="L36" s="475"/>
      <c r="M36" s="476"/>
      <c r="N36" s="475"/>
      <c r="O36" s="476"/>
      <c r="P36" s="475">
        <v>14</v>
      </c>
      <c r="Q36" s="476">
        <v>4</v>
      </c>
      <c r="R36" s="514">
        <f t="shared" si="0"/>
        <v>16</v>
      </c>
    </row>
    <row r="37" spans="1:18" ht="18" x14ac:dyDescent="0.4">
      <c r="A37" s="473">
        <v>21</v>
      </c>
      <c r="B37" s="505" t="s">
        <v>405</v>
      </c>
      <c r="C37" s="597" t="s">
        <v>371</v>
      </c>
      <c r="D37" s="475">
        <v>10</v>
      </c>
      <c r="E37" s="476">
        <v>8</v>
      </c>
      <c r="F37" s="475"/>
      <c r="G37" s="476"/>
      <c r="H37" s="475"/>
      <c r="I37" s="476"/>
      <c r="J37" s="475"/>
      <c r="K37" s="476"/>
      <c r="L37" s="475">
        <v>10</v>
      </c>
      <c r="M37" s="476">
        <v>8</v>
      </c>
      <c r="N37" s="475"/>
      <c r="O37" s="476"/>
      <c r="P37" s="475"/>
      <c r="Q37" s="476"/>
      <c r="R37" s="514">
        <f t="shared" si="0"/>
        <v>16</v>
      </c>
    </row>
    <row r="38" spans="1:18" ht="18" x14ac:dyDescent="0.4">
      <c r="A38" s="473">
        <v>24</v>
      </c>
      <c r="B38" s="505" t="s">
        <v>353</v>
      </c>
      <c r="C38" s="597" t="s">
        <v>372</v>
      </c>
      <c r="D38" s="475">
        <v>11</v>
      </c>
      <c r="E38" s="476">
        <v>7</v>
      </c>
      <c r="F38" s="475"/>
      <c r="G38" s="476"/>
      <c r="H38" s="475">
        <v>13</v>
      </c>
      <c r="I38" s="476">
        <v>5</v>
      </c>
      <c r="J38" s="475"/>
      <c r="K38" s="476"/>
      <c r="L38" s="475"/>
      <c r="M38" s="476"/>
      <c r="N38" s="475"/>
      <c r="O38" s="476"/>
      <c r="P38" s="475"/>
      <c r="Q38" s="476"/>
      <c r="R38" s="514">
        <f t="shared" si="0"/>
        <v>12</v>
      </c>
    </row>
    <row r="39" spans="1:18" ht="18" x14ac:dyDescent="0.4">
      <c r="A39" s="473">
        <v>25</v>
      </c>
      <c r="B39" s="505" t="s">
        <v>367</v>
      </c>
      <c r="C39" s="597" t="s">
        <v>372</v>
      </c>
      <c r="D39" s="475"/>
      <c r="E39" s="476"/>
      <c r="F39" s="475">
        <v>13</v>
      </c>
      <c r="G39" s="476">
        <v>5</v>
      </c>
      <c r="H39" s="475">
        <v>17</v>
      </c>
      <c r="I39" s="476">
        <v>1</v>
      </c>
      <c r="J39" s="475"/>
      <c r="K39" s="476"/>
      <c r="L39" s="475"/>
      <c r="M39" s="476"/>
      <c r="N39" s="475">
        <v>14</v>
      </c>
      <c r="O39" s="476">
        <v>4</v>
      </c>
      <c r="P39" s="475"/>
      <c r="Q39" s="476"/>
      <c r="R39" s="514">
        <f t="shared" si="0"/>
        <v>10</v>
      </c>
    </row>
    <row r="40" spans="1:18" ht="18.5" thickBot="1" x14ac:dyDescent="0.45">
      <c r="A40" s="473">
        <v>26</v>
      </c>
      <c r="B40" s="505" t="s">
        <v>334</v>
      </c>
      <c r="C40" s="597" t="s">
        <v>372</v>
      </c>
      <c r="D40" s="475"/>
      <c r="E40" s="476"/>
      <c r="F40" s="475">
        <v>10</v>
      </c>
      <c r="G40" s="476">
        <v>8</v>
      </c>
      <c r="H40" s="475"/>
      <c r="I40" s="476"/>
      <c r="J40" s="475"/>
      <c r="K40" s="476"/>
      <c r="L40" s="475"/>
      <c r="M40" s="476"/>
      <c r="N40" s="475"/>
      <c r="O40" s="476"/>
      <c r="P40" s="475"/>
      <c r="Q40" s="476"/>
      <c r="R40" s="514">
        <f t="shared" si="0"/>
        <v>8</v>
      </c>
    </row>
    <row r="41" spans="1:18" ht="18.5" thickBot="1" x14ac:dyDescent="0.45">
      <c r="A41" s="1022" t="s">
        <v>412</v>
      </c>
      <c r="B41" s="1023"/>
      <c r="C41" s="1023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3"/>
      <c r="Q41" s="1023"/>
      <c r="R41" s="1024"/>
    </row>
    <row r="42" spans="1:18" ht="18.5" thickBot="1" x14ac:dyDescent="0.45">
      <c r="A42" s="469">
        <v>1</v>
      </c>
      <c r="B42" s="507" t="s">
        <v>323</v>
      </c>
      <c r="C42" s="596" t="s">
        <v>374</v>
      </c>
      <c r="D42" s="488">
        <v>8</v>
      </c>
      <c r="E42" s="489">
        <v>12</v>
      </c>
      <c r="F42" s="488"/>
      <c r="G42" s="489"/>
      <c r="H42" s="488"/>
      <c r="I42" s="489"/>
      <c r="J42" s="488">
        <v>15</v>
      </c>
      <c r="K42" s="489">
        <v>3</v>
      </c>
      <c r="L42" s="488">
        <v>2</v>
      </c>
      <c r="M42" s="489">
        <v>28</v>
      </c>
      <c r="N42" s="488"/>
      <c r="O42" s="489"/>
      <c r="P42" s="488">
        <v>1</v>
      </c>
      <c r="Q42" s="489">
        <v>32</v>
      </c>
      <c r="R42" s="490">
        <f t="shared" ref="R42:R51" si="1">SUM(E42,G42,I42,K42,M42,O42,Q42)</f>
        <v>75</v>
      </c>
    </row>
    <row r="43" spans="1:18" ht="18" x14ac:dyDescent="0.4">
      <c r="A43" s="630">
        <v>2</v>
      </c>
      <c r="B43" s="505" t="s">
        <v>431</v>
      </c>
      <c r="C43" s="597" t="s">
        <v>375</v>
      </c>
      <c r="D43" s="470"/>
      <c r="E43" s="471"/>
      <c r="F43" s="470"/>
      <c r="G43" s="471"/>
      <c r="H43" s="470">
        <v>4</v>
      </c>
      <c r="I43" s="471">
        <v>20</v>
      </c>
      <c r="J43" s="470">
        <v>8</v>
      </c>
      <c r="K43" s="471">
        <v>12</v>
      </c>
      <c r="L43" s="470"/>
      <c r="M43" s="471"/>
      <c r="N43" s="470">
        <v>9</v>
      </c>
      <c r="O43" s="471">
        <v>9</v>
      </c>
      <c r="P43" s="470"/>
      <c r="Q43" s="71"/>
      <c r="R43" s="514">
        <f t="shared" si="1"/>
        <v>41</v>
      </c>
    </row>
    <row r="44" spans="1:18" ht="18.5" thickBot="1" x14ac:dyDescent="0.45">
      <c r="A44" s="586">
        <v>3</v>
      </c>
      <c r="B44" s="576" t="s">
        <v>366</v>
      </c>
      <c r="C44" s="598" t="s">
        <v>375</v>
      </c>
      <c r="D44" s="491"/>
      <c r="E44" s="492"/>
      <c r="F44" s="491">
        <v>11</v>
      </c>
      <c r="G44" s="492">
        <v>7</v>
      </c>
      <c r="H44" s="491">
        <v>14</v>
      </c>
      <c r="I44" s="492">
        <v>4</v>
      </c>
      <c r="J44" s="491">
        <v>18</v>
      </c>
      <c r="K44" s="492">
        <v>1</v>
      </c>
      <c r="L44" s="491">
        <v>6</v>
      </c>
      <c r="M44" s="492">
        <v>16</v>
      </c>
      <c r="N44" s="491">
        <v>13</v>
      </c>
      <c r="O44" s="492">
        <v>5</v>
      </c>
      <c r="P44" s="491">
        <v>12</v>
      </c>
      <c r="Q44" s="492">
        <v>6</v>
      </c>
      <c r="R44" s="493">
        <f t="shared" si="1"/>
        <v>39</v>
      </c>
    </row>
    <row r="45" spans="1:18" ht="18.5" thickTop="1" x14ac:dyDescent="0.4">
      <c r="A45" s="494">
        <v>4</v>
      </c>
      <c r="B45" s="509" t="s">
        <v>419</v>
      </c>
      <c r="C45" s="646" t="s">
        <v>374</v>
      </c>
      <c r="D45" s="495"/>
      <c r="E45" s="496"/>
      <c r="F45" s="495"/>
      <c r="G45" s="496"/>
      <c r="H45" s="495">
        <v>10</v>
      </c>
      <c r="I45" s="496">
        <v>8</v>
      </c>
      <c r="J45" s="495">
        <v>10</v>
      </c>
      <c r="K45" s="496">
        <v>8</v>
      </c>
      <c r="L45" s="495"/>
      <c r="M45" s="496"/>
      <c r="N45" s="495">
        <v>12</v>
      </c>
      <c r="O45" s="496">
        <v>6</v>
      </c>
      <c r="P45" s="495"/>
      <c r="Q45" s="496"/>
      <c r="R45" s="494">
        <f t="shared" si="1"/>
        <v>22</v>
      </c>
    </row>
    <row r="46" spans="1:18" ht="18" x14ac:dyDescent="0.4">
      <c r="A46" s="473">
        <v>5</v>
      </c>
      <c r="B46" s="505" t="s">
        <v>349</v>
      </c>
      <c r="C46" s="599" t="s">
        <v>374</v>
      </c>
      <c r="D46" s="642"/>
      <c r="E46" s="643"/>
      <c r="F46" s="470">
        <v>8</v>
      </c>
      <c r="G46" s="471">
        <v>12</v>
      </c>
      <c r="H46" s="642">
        <v>9</v>
      </c>
      <c r="I46" s="643">
        <v>9</v>
      </c>
      <c r="J46" s="642"/>
      <c r="K46" s="643"/>
      <c r="L46" s="642"/>
      <c r="M46" s="643"/>
      <c r="N46" s="642"/>
      <c r="O46" s="643"/>
      <c r="P46" s="642"/>
      <c r="Q46" s="643"/>
      <c r="R46" s="473">
        <f t="shared" si="1"/>
        <v>21</v>
      </c>
    </row>
    <row r="47" spans="1:18" ht="18" x14ac:dyDescent="0.4">
      <c r="A47" s="473">
        <v>6</v>
      </c>
      <c r="B47" s="503" t="s">
        <v>422</v>
      </c>
      <c r="C47" s="597" t="s">
        <v>374</v>
      </c>
      <c r="D47" s="547">
        <v>13</v>
      </c>
      <c r="E47" s="486">
        <v>5</v>
      </c>
      <c r="F47" s="470"/>
      <c r="G47" s="477"/>
      <c r="H47" s="547">
        <v>11</v>
      </c>
      <c r="I47" s="486">
        <v>7</v>
      </c>
      <c r="J47" s="547">
        <v>12</v>
      </c>
      <c r="K47" s="486">
        <v>6</v>
      </c>
      <c r="L47" s="547"/>
      <c r="M47" s="486"/>
      <c r="N47" s="547"/>
      <c r="O47" s="486"/>
      <c r="P47" s="547"/>
      <c r="Q47" s="486"/>
      <c r="R47" s="514">
        <f t="shared" si="1"/>
        <v>18</v>
      </c>
    </row>
    <row r="48" spans="1:18" ht="18" x14ac:dyDescent="0.4">
      <c r="A48" s="473">
        <v>7</v>
      </c>
      <c r="B48" s="503" t="s">
        <v>359</v>
      </c>
      <c r="C48" s="597" t="s">
        <v>374</v>
      </c>
      <c r="D48" s="475"/>
      <c r="E48" s="476"/>
      <c r="F48" s="475">
        <v>9</v>
      </c>
      <c r="G48" s="476">
        <v>9</v>
      </c>
      <c r="H48" s="475">
        <v>16</v>
      </c>
      <c r="I48" s="476">
        <v>2</v>
      </c>
      <c r="J48" s="475">
        <v>17</v>
      </c>
      <c r="K48" s="476">
        <v>1</v>
      </c>
      <c r="L48" s="475"/>
      <c r="M48" s="476"/>
      <c r="N48" s="475"/>
      <c r="O48" s="476"/>
      <c r="P48" s="475"/>
      <c r="Q48" s="476"/>
      <c r="R48" s="514">
        <f t="shared" si="1"/>
        <v>12</v>
      </c>
    </row>
    <row r="49" spans="1:18" ht="18" x14ac:dyDescent="0.4">
      <c r="A49" s="473">
        <v>8</v>
      </c>
      <c r="B49" s="503" t="s">
        <v>436</v>
      </c>
      <c r="C49" s="597" t="s">
        <v>375</v>
      </c>
      <c r="D49" s="475"/>
      <c r="E49" s="476"/>
      <c r="F49" s="475"/>
      <c r="G49" s="476"/>
      <c r="H49" s="475"/>
      <c r="I49" s="476"/>
      <c r="J49" s="475"/>
      <c r="K49" s="476"/>
      <c r="L49" s="475"/>
      <c r="M49" s="476"/>
      <c r="N49" s="475">
        <v>15</v>
      </c>
      <c r="O49" s="476">
        <v>3</v>
      </c>
      <c r="P49" s="475">
        <v>13</v>
      </c>
      <c r="Q49" s="476">
        <v>5</v>
      </c>
      <c r="R49" s="514">
        <f t="shared" si="1"/>
        <v>8</v>
      </c>
    </row>
    <row r="50" spans="1:18" ht="18" x14ac:dyDescent="0.4">
      <c r="A50" s="473">
        <v>9</v>
      </c>
      <c r="B50" s="676" t="s">
        <v>434</v>
      </c>
      <c r="C50" s="677" t="s">
        <v>374</v>
      </c>
      <c r="D50" s="547"/>
      <c r="E50" s="486"/>
      <c r="F50" s="547"/>
      <c r="G50" s="486"/>
      <c r="H50" s="547"/>
      <c r="I50" s="486"/>
      <c r="J50" s="547"/>
      <c r="K50" s="486"/>
      <c r="L50" s="547">
        <v>11</v>
      </c>
      <c r="M50" s="486">
        <v>7</v>
      </c>
      <c r="N50" s="547"/>
      <c r="O50" s="486"/>
      <c r="P50" s="547"/>
      <c r="Q50" s="486"/>
      <c r="R50" s="514">
        <f t="shared" si="1"/>
        <v>7</v>
      </c>
    </row>
    <row r="51" spans="1:18" ht="18.5" thickBot="1" x14ac:dyDescent="0.45">
      <c r="A51" s="517">
        <v>10</v>
      </c>
      <c r="B51" s="543" t="s">
        <v>348</v>
      </c>
      <c r="C51" s="661" t="s">
        <v>374</v>
      </c>
      <c r="D51" s="544"/>
      <c r="E51" s="545"/>
      <c r="F51" s="544"/>
      <c r="G51" s="545"/>
      <c r="H51" s="544">
        <v>15</v>
      </c>
      <c r="I51" s="545">
        <v>3</v>
      </c>
      <c r="J51" s="544"/>
      <c r="K51" s="545"/>
      <c r="L51" s="544"/>
      <c r="M51" s="545"/>
      <c r="N51" s="544"/>
      <c r="O51" s="545"/>
      <c r="P51" s="544"/>
      <c r="Q51" s="545"/>
      <c r="R51" s="517">
        <f t="shared" si="1"/>
        <v>3</v>
      </c>
    </row>
  </sheetData>
  <mergeCells count="12">
    <mergeCell ref="N13:O13"/>
    <mergeCell ref="R13:R14"/>
    <mergeCell ref="A41:R41"/>
    <mergeCell ref="P13:Q13"/>
    <mergeCell ref="A13:A14"/>
    <mergeCell ref="B13:B14"/>
    <mergeCell ref="C13:C14"/>
    <mergeCell ref="D13:E13"/>
    <mergeCell ref="F13:G13"/>
    <mergeCell ref="J13:K13"/>
    <mergeCell ref="H13:I13"/>
    <mergeCell ref="L13:M13"/>
  </mergeCells>
  <pageMargins left="0.23622047244094491" right="0.23622047244094491" top="0.74803149606299213" bottom="0.74803149606299213" header="0.31496062992125984" footer="0.31496062992125984"/>
  <pageSetup paperSize="9" scale="79" orientation="portrait" horizontalDpi="4294967294" r:id="rId1"/>
  <headerFooter>
    <oddHeader>&amp;LKAMINSKI&amp;CSide &amp;P&amp;R&amp;D</oddHeader>
    <oddFooter>Side &amp;P&amp;R&amp;Z&amp;F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ONSDAGSSERIE 2020 SEP-DES</vt:lpstr>
      <vt:lpstr>WHISKY CUP 2020 SEP-DES</vt:lpstr>
      <vt:lpstr>ONSDAGSSERIE 2019 aug-des</vt:lpstr>
      <vt:lpstr>WHISKY CUP 2019 aug-sep</vt:lpstr>
      <vt:lpstr>Poengtabell</vt:lpstr>
      <vt:lpstr>ONSDAGSSERIE 2018 SEP-DES</vt:lpstr>
      <vt:lpstr>Ark2</vt:lpstr>
      <vt:lpstr>WHISKY CUP 2018 SEP-DES</vt:lpstr>
      <vt:lpstr>ONSDAGSSERIE 2018 JAN-JUN</vt:lpstr>
      <vt:lpstr>WHISKY CUP 2018 JAN-JUN</vt:lpstr>
      <vt:lpstr>ONSDAGSSERIE 2017 AUG-DES</vt:lpstr>
      <vt:lpstr>WHISKI CUP 2017 AUG-SEP</vt:lpstr>
      <vt:lpstr>ONSDAGSSERIE 2017 JAN-JUNI</vt:lpstr>
      <vt:lpstr>WHISKY CUP 2017 JAN-JUNI</vt:lpstr>
      <vt:lpstr>ONSDAGSSERIE 2016 SEP-DES</vt:lpstr>
      <vt:lpstr>WHISKY CUP 2016 SEP-DES</vt:lpstr>
      <vt:lpstr>ONSDAGGSSERIE 2016 JAN-JUNI</vt:lpstr>
      <vt:lpstr>WHISKY CUP 2016 JAN-JUNI</vt:lpstr>
      <vt:lpstr>ONSDAGSSERIE 2015 AUG-DES</vt:lpstr>
      <vt:lpstr>WHISKY CUP 2015 AUG-DES</vt:lpstr>
      <vt:lpstr>ONSDAGSSERIE 2015 JAN-JUNI</vt:lpstr>
      <vt:lpstr>WHISKY CUP 2015 JAN-JUNI</vt:lpstr>
      <vt:lpstr>ONSDAGSSERIE 2014 AUG_DES</vt:lpstr>
      <vt:lpstr>WHISKY CUP 2014 AUG-DES</vt:lpstr>
      <vt:lpstr>ONSDAGSSERIE 2014 JAN-JUNI</vt:lpstr>
      <vt:lpstr>WHISKY CUP 2014 JAN-JUNI</vt:lpstr>
      <vt:lpstr>ONSDAGSSERIE 2013 AUG-DES</vt:lpstr>
      <vt:lpstr>WHISKY CUP 2013 SEP-DES</vt:lpstr>
      <vt:lpstr>ONSDAGSSERIE JAN-JUNI 2013</vt:lpstr>
      <vt:lpstr>WHISKY CUP 2013 JAN-JUNI</vt:lpstr>
      <vt:lpstr>ONSDAGSSERIE SEP-DES 2012</vt:lpstr>
      <vt:lpstr>WHISKY CUP SEP-DES 2012</vt:lpstr>
      <vt:lpstr>WHISKY CUP JAN_JUNI 2012</vt:lpstr>
      <vt:lpstr>ONSDAGSSERIE JAN-JUNI 2012</vt:lpstr>
      <vt:lpstr>ONSDAGGSERIE SEP-DES 2011</vt:lpstr>
      <vt:lpstr>WHISKY CUP 2011 SEP-DES </vt:lpstr>
      <vt:lpstr>NAVN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KAMINSKI</dc:creator>
  <cp:lastModifiedBy>Samuil Kaminski</cp:lastModifiedBy>
  <cp:lastPrinted>2020-10-29T09:15:53Z</cp:lastPrinted>
  <dcterms:created xsi:type="dcterms:W3CDTF">2007-05-01T21:12:43Z</dcterms:created>
  <dcterms:modified xsi:type="dcterms:W3CDTF">2020-10-29T09:17:13Z</dcterms:modified>
</cp:coreProperties>
</file>